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30.31.19\fileSV\01.総務課\03.財務\1.諸務\R7_財政\04_R7公営企業\01調査\2026.1.28【1.30 (金)〆】公営企業に係る経営比較分析表(令和６年度)の分析等について\30粟島浦村\HP公表（3.6）\"/>
    </mc:Choice>
  </mc:AlternateContent>
  <xr:revisionPtr revIDLastSave="0" documentId="13_ncr:1_{20F301AB-4774-40CE-BD68-19339D157F3D}" xr6:coauthVersionLast="36" xr6:coauthVersionMax="36" xr10:uidLastSave="{00000000-0000-0000-0000-000000000000}"/>
  <workbookProtection workbookAlgorithmName="SHA-512" workbookHashValue="FXuRHGNchtVG4UGlDjMQRZYV/85KCN1/ePbnen7HnIAQG44k3HV5bi317RWaTsm7nvuT4WaDbjxqlTIqRB+deg==" workbookSaltValue="YGnqDvtsAQvLJQBDtfxPGg==" workbookSpinCount="100000" lockStructure="1"/>
  <bookViews>
    <workbookView xWindow="0" yWindow="0" windowWidth="19725" windowHeight="1137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AL8" i="4" s="1"/>
  <c r="R6" i="5"/>
  <c r="AD10" i="4" s="1"/>
  <c r="Q6" i="5"/>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W10" i="4"/>
  <c r="P10" i="4"/>
  <c r="BB8" i="4"/>
  <c r="AT8" i="4"/>
  <c r="W8" i="4"/>
  <c r="P8" i="4"/>
  <c r="B6" i="4"/>
</calcChain>
</file>

<file path=xl/sharedStrings.xml><?xml version="1.0" encoding="utf-8"?>
<sst xmlns="http://schemas.openxmlformats.org/spreadsheetml/2006/main" count="236" uniqueCount="121">
  <si>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</si>
  <si>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</si>
  <si>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</si>
  <si>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</si>
  <si>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</si>
  <si>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</si>
  <si>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</si>
  <si>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</si>
  <si>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</si>
  <si>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</si>
  <si>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</si>
  <si>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</si>
  <si>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</si>
  <si>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</si>
  <si>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</si>
  <si>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</si>
  <si>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</si>
  <si>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</si>
  <si>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</si>
  <si>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</si>
  <si>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</si>
  <si>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</si>
  <si>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</si>
  <si>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</si>
  <si>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</si>
  <si>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</si>
  <si>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</si>
  <si>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</si>
  <si>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</si>
  <si>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</si>
  <si>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</si>
  <si>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</si>
  <si>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</si>
  <si>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</si>
  <si>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</si>
  <si>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</si>
  <si>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</si>
  <si>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</si>
  <si>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</si>
  <si>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</si>
  <si>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</si>
  <si>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</si>
  <si>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</si>
  <si>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</si>
  <si>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</si>
  <si>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</si>
  <si>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</si>
  <si>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</si>
  <si>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</si>
  <si>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</si>
  <si>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</si>
  <si>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</si>
  <si>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</si>
  <si>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</si>
  <si>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</si>
  <si>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</si>
  <si>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</si>
  <si>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</si>
  <si>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</si>
  <si>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</si>
  <si>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</si>
  <si>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</si>
  <si>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</si>
  <si>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</si>
  <si>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</si>
  <si>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</si>
  <si>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</si>
  <si>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</si>
  <si>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</si>
  <si>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</si>
  <si>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</si>
  <si>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</si>
  <si>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</si>
  <si>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</si>
  <si>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</si>
  <si>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</si>
  <si>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</si>
  <si>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</si>
  <si>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</si>
  <si>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</si>
  <si>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</si>
  <si>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</si>
  <si>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</si>
  <si>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</si>
  <si>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</si>
  <si>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</si>
  <si>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</si>
  <si>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</si>
  <si>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</si>
  <si>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</si>
  <si>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</si>
  <si>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</si>
  <si>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</si>
  <si>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</si>
  <si>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</si>
  <si>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</si>
  <si>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</si>
  <si>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</si>
  <si>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新潟県　粟島浦村</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</si>
  <si>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</si>
  <si>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</si>
  <si>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</si>
  <si>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</si>
  <si>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</si>
  <si>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</si>
  <si>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</si>
  <si>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</si>
  <si>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</si>
  <si>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</si>
  <si>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</si>
  <si>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</si>
  <si>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</si>
  <si>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</si>
  <si>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</si>
  <si>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</si>
  <si>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</si>
  <si>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"R"dd</t>
    <phoneticPr fontId="4"/>
  </si>
  <si>
    <t>←書式設定</t>
    <rPh sb="1" eb="3">
      <t>ショシキ</t>
    </rPh>
    <rPh sb="3" eb="5">
      <t>セッテイ</t>
    </rPh>
    <phoneticPr fontId="4"/>
  </si>
  <si>
    <t>③当村においては2つの排水処理施設があり（各地区に1つ）、排水処理場の施設は、機能保全計画を策定し計画的に整備している。特に供用開始から30年以上経過していた内浦地区の排水処理場については、令和3年度に処理場施設の機能保全工事を完了したところである。
 今後、両排水区域の排水管路施設の機能保全計画を策定し、老朽化対策を進めていきたい。</t>
    <rPh sb="39" eb="41">
      <t>キノウ</t>
    </rPh>
    <rPh sb="41" eb="43">
      <t>ホゼン</t>
    </rPh>
    <rPh sb="43" eb="45">
      <t>ケイカク</t>
    </rPh>
    <rPh sb="46" eb="48">
      <t>サクテイ</t>
    </rPh>
    <rPh sb="60" eb="61">
      <t>トク</t>
    </rPh>
    <rPh sb="101" eb="103">
      <t>ショリ</t>
    </rPh>
    <rPh sb="103" eb="104">
      <t>ジョウ</t>
    </rPh>
    <rPh sb="127" eb="129">
      <t>コンゴ</t>
    </rPh>
    <rPh sb="130" eb="131">
      <t>リョウ</t>
    </rPh>
    <rPh sb="136" eb="138">
      <t>ハイスイ</t>
    </rPh>
    <rPh sb="138" eb="140">
      <t>カンロ</t>
    </rPh>
    <rPh sb="140" eb="142">
      <t>シセツ</t>
    </rPh>
    <rPh sb="143" eb="145">
      <t>キノウ</t>
    </rPh>
    <rPh sb="145" eb="147">
      <t>ホゼン</t>
    </rPh>
    <rPh sb="147" eb="149">
      <t>ケイカク</t>
    </rPh>
    <rPh sb="150" eb="152">
      <t>サクテイ</t>
    </rPh>
    <rPh sb="154" eb="157">
      <t>ロウキュウカ</t>
    </rPh>
    <rPh sb="157" eb="159">
      <t>タイサク</t>
    </rPh>
    <rPh sb="160" eb="161">
      <t>スス</t>
    </rPh>
    <phoneticPr fontId="4"/>
  </si>
  <si>
    <t>①収益的収支比率は、公営企業会計システムの構築を行ったことで総費用が増加したことに加え、企業債の償還額が増加したことから、40.42％となった。令和7年度以降は公営企業会計の移行に係る費用は減少するが、企業債の償還額は増加するため、一般会計からの繰入額を増額することで対応していく。
④企業債残高対事業規模比率は、企業債残高が減少した一方で料金収入も若干減少したため、前年度比では減少しているが、類似団体平均を上回る結果となった。
⑤経費回収率は、下水道使用料が若干減少した一方で、企業債の償還金等の増加に伴い汚水処理に係る費用が増加したため、前年度比で減少した。今後も経費削減等に積極的に取り組むとともに、使用料収入の確保に努める。
⑥汚水処理原価は、これまで緩やかな減少傾向にあったが、令和5年度から企業債の償還開始に伴い汚水処理に係る費用が増加した一方で、年間有収水量が減少したことから、類似団体平均値を上回る結果となった。今後も、下水道施設の維持管理費等の増大が見込まれることから、施設管理の最適化を図るとともに、使用料収入の確保に努める。
⑦施設利用率は、平成30年度以降同数程度で推移しており、類似団体と比較すると低い水準にある。これは、処理区域内人口が減少していることなどによるものである。今後は、汚水処理需要動向によって施設規模の見直しを含めた効率的な事業運営計画を検討する必要がある。
⑧水洗化率は、平成30年度以降100.0％となっており、類似団体と比較して高い水準にある。</t>
    <rPh sb="21" eb="23">
      <t>コウチク</t>
    </rPh>
    <rPh sb="24" eb="25">
      <t>オコナ</t>
    </rPh>
    <rPh sb="30" eb="31">
      <t>ソウ</t>
    </rPh>
    <rPh sb="31" eb="33">
      <t>ヒヨウ</t>
    </rPh>
    <rPh sb="44" eb="47">
      <t>キギョウサイ</t>
    </rPh>
    <rPh sb="50" eb="51">
      <t>ガク</t>
    </rPh>
    <rPh sb="52" eb="54">
      <t>ゾウカ</t>
    </rPh>
    <rPh sb="72" eb="74">
      <t>レイワ</t>
    </rPh>
    <rPh sb="75" eb="77">
      <t>ネンド</t>
    </rPh>
    <rPh sb="77" eb="79">
      <t>イコウ</t>
    </rPh>
    <rPh sb="80" eb="86">
      <t>コウエイキギョウカイケイ</t>
    </rPh>
    <rPh sb="87" eb="89">
      <t>イコウ</t>
    </rPh>
    <rPh sb="90" eb="91">
      <t>カカ</t>
    </rPh>
    <rPh sb="92" eb="94">
      <t>ヒヨウ</t>
    </rPh>
    <rPh sb="95" eb="97">
      <t>ゲンショウ</t>
    </rPh>
    <rPh sb="101" eb="104">
      <t>キギョウサイ</t>
    </rPh>
    <rPh sb="105" eb="108">
      <t>ショウカンガク</t>
    </rPh>
    <rPh sb="109" eb="111">
      <t>ゾウカ</t>
    </rPh>
    <rPh sb="116" eb="120">
      <t>イッパンカイケイ</t>
    </rPh>
    <rPh sb="125" eb="126">
      <t>ガク</t>
    </rPh>
    <rPh sb="143" eb="145">
      <t>キギョウ</t>
    </rPh>
    <rPh sb="167" eb="169">
      <t>イッポウ</t>
    </rPh>
    <rPh sb="170" eb="172">
      <t>リョウキン</t>
    </rPh>
    <rPh sb="172" eb="174">
      <t>シュウニュウ</t>
    </rPh>
    <rPh sb="175" eb="177">
      <t>ジャッカン</t>
    </rPh>
    <rPh sb="177" eb="179">
      <t>ゲンショウ</t>
    </rPh>
    <rPh sb="184" eb="187">
      <t>ゼンネンド</t>
    </rPh>
    <rPh sb="187" eb="188">
      <t>ヒ</t>
    </rPh>
    <rPh sb="190" eb="192">
      <t>ゲンショウ</t>
    </rPh>
    <rPh sb="224" eb="227">
      <t>ゲスイドウ</t>
    </rPh>
    <rPh sb="227" eb="230">
      <t>シヨウリョウ</t>
    </rPh>
    <rPh sb="231" eb="233">
      <t>ジャッカン</t>
    </rPh>
    <rPh sb="233" eb="235">
      <t>ゲンショウ</t>
    </rPh>
    <rPh sb="237" eb="239">
      <t>イッポウ</t>
    </rPh>
    <rPh sb="241" eb="244">
      <t>キギョウサイ</t>
    </rPh>
    <rPh sb="245" eb="247">
      <t>ショウカン</t>
    </rPh>
    <rPh sb="247" eb="248">
      <t>キン</t>
    </rPh>
    <rPh sb="248" eb="249">
      <t>トウ</t>
    </rPh>
    <rPh sb="250" eb="252">
      <t>ゾウカ</t>
    </rPh>
    <rPh sb="253" eb="254">
      <t>トモナ</t>
    </rPh>
    <rPh sb="255" eb="259">
      <t>オスイショリ</t>
    </rPh>
    <rPh sb="260" eb="261">
      <t>カカ</t>
    </rPh>
    <rPh sb="262" eb="264">
      <t>ヒヨウ</t>
    </rPh>
    <rPh sb="265" eb="267">
      <t>ゾウカ</t>
    </rPh>
    <rPh sb="272" eb="276">
      <t>ゼンネンドヒ</t>
    </rPh>
    <rPh sb="277" eb="279">
      <t>ゲンショウ</t>
    </rPh>
    <rPh sb="352" eb="354">
      <t>キギョウ</t>
    </rPh>
    <rPh sb="361" eb="362">
      <t>トモナ</t>
    </rPh>
    <rPh sb="363" eb="365">
      <t>オスイ</t>
    </rPh>
    <rPh sb="365" eb="367">
      <t>ショリ</t>
    </rPh>
    <rPh sb="368" eb="369">
      <t>カカ</t>
    </rPh>
    <rPh sb="370" eb="372">
      <t>ヒヨウ</t>
    </rPh>
    <rPh sb="373" eb="375">
      <t>ゾウカ</t>
    </rPh>
    <rPh sb="377" eb="379">
      <t>イッポウ</t>
    </rPh>
    <rPh sb="381" eb="383">
      <t>ネンカン</t>
    </rPh>
    <rPh sb="383" eb="385">
      <t>ユウシュウ</t>
    </rPh>
    <rPh sb="385" eb="387">
      <t>スイリョウ</t>
    </rPh>
    <rPh sb="388" eb="390">
      <t>ゲンショウ</t>
    </rPh>
    <rPh sb="408" eb="410">
      <t>ケッカ</t>
    </rPh>
    <rPh sb="493" eb="495">
      <t>テイド</t>
    </rPh>
    <phoneticPr fontId="4"/>
  </si>
  <si>
    <t xml:space="preserve"> 令和6年度は、公営企業会計移行に伴う負担が一時的に増加したため収益的収支比率が悪化したが、その他指標については類似団体平均値と比較しても概ね同程度であることから、現在のところ効率性・健全性は確保されていると考えている。
　人口減少に伴うサービス需要の減少については、民宿数が減少する中、新たな宿泊形態を取り入れる事業者もあるため、観光客確保に繋がる取組みを進めていく。また、これまで排水処理施設の更新や長寿命化を進めてきたことにより、突発的な事故等がなければ維持管理費用は平準化できているが、施設ライフサイクルコストの削減に向け、今後も適切な管理を行っていく。
　人材確保については十分ではないものの、業務に支障が出ないような体制を整えている。また、近年は、職員給与費の増加や、物価高騰に伴い営業費用が増加しているが、営業費用については離島という地理的条件も相まって、増加の影響は大きいと考えている。よって、今後は有収水量の改善を図るとともに料金改定を見据えた検討を行っていく。</t>
    <rPh sb="14" eb="16">
      <t>イコウ</t>
    </rPh>
    <rPh sb="32" eb="35">
      <t>シュウエキテキ</t>
    </rPh>
    <rPh sb="35" eb="37">
      <t>シュウシ</t>
    </rPh>
    <rPh sb="37" eb="39">
      <t>ヒリツ</t>
    </rPh>
    <rPh sb="60" eb="63">
      <t>ヘイキンチ</t>
    </rPh>
    <rPh sb="69" eb="70">
      <t>オオム</t>
    </rPh>
    <rPh sb="263" eb="264">
      <t>ム</t>
    </rPh>
    <rPh sb="266" eb="268">
      <t>コンゴ</t>
    </rPh>
    <rPh sb="283" eb="285">
      <t>ジンザイ</t>
    </rPh>
    <rPh sb="285" eb="287">
      <t>カクホ</t>
    </rPh>
    <rPh sb="292" eb="294">
      <t>ジュウブン</t>
    </rPh>
    <rPh sb="302" eb="304">
      <t>ギョウム</t>
    </rPh>
    <rPh sb="305" eb="307">
      <t>シショウ</t>
    </rPh>
    <rPh sb="308" eb="309">
      <t>デ</t>
    </rPh>
    <rPh sb="314" eb="316">
      <t>タイセイ</t>
    </rPh>
    <rPh sb="317" eb="318">
      <t>トトノ</t>
    </rPh>
    <rPh sb="336" eb="338">
      <t>ゾウカ</t>
    </rPh>
    <rPh sb="345" eb="346">
      <t>トモナ</t>
    </rPh>
    <rPh sb="360" eb="362">
      <t>エイギョウ</t>
    </rPh>
    <rPh sb="362" eb="364">
      <t>ヒヨウ</t>
    </rPh>
    <rPh sb="380" eb="381">
      <t>アイ</t>
    </rPh>
    <rPh sb="385" eb="387">
      <t>ゾウカ</t>
    </rPh>
    <rPh sb="391" eb="392">
      <t>オオ</t>
    </rPh>
    <rPh sb="395" eb="396">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</si>
</sst>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5"/>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7" xfId="0" applyFont="1" applyFill="1" applyBorder="1" applyAlignment="1" applyProtection="1">
      <alignment horizontal="left" vertical="top" wrapText="1"/>
      <protection locked="0"/>
    </xf>
    <xf numFmtId="0" fontId="5" fillId="0" borderId="8"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5" fillId="0" borderId="9" xfId="0" applyFont="1" applyFill="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Fill="1" applyBorder="1" applyAlignment="1" applyProtection="1">
      <alignment horizontal="left" vertical="top" wrapText="1"/>
      <protection locked="0"/>
    </xf>
    <xf numFmtId="0" fontId="16" fillId="0" borderId="0" xfId="0" applyFont="1" applyFill="1" applyAlignment="1" applyProtection="1">
      <alignment horizontal="left" vertical="top" wrapText="1"/>
      <protection locked="0"/>
    </xf>
    <xf numFmtId="0" fontId="16" fillId="0" borderId="7" xfId="0" applyFont="1" applyFill="1" applyBorder="1" applyAlignment="1" applyProtection="1">
      <alignment horizontal="left" vertical="top" wrapText="1"/>
      <protection locked="0"/>
    </xf>
    <xf numFmtId="0" fontId="16" fillId="0" borderId="8" xfId="0" applyFont="1" applyFill="1" applyBorder="1" applyAlignment="1" applyProtection="1">
      <alignment horizontal="left" vertical="top" wrapText="1"/>
      <protection locked="0"/>
    </xf>
    <xf numFmtId="0" fontId="16" fillId="0" borderId="1" xfId="0" applyFont="1" applyFill="1" applyBorder="1" applyAlignment="1" applyProtection="1">
      <alignment horizontal="left" vertical="top" wrapText="1"/>
      <protection locked="0"/>
    </xf>
    <xf numFmtId="0" fontId="16" fillId="0" borderId="9" xfId="0" applyFont="1" applyFill="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10-4AA4-BD62-341E7D1C5910}"/>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0.01</c:v>
                </c:pt>
                <c:pt idx="1">
                  <c:v>0</c:v>
                </c:pt>
                <c:pt idx="2" formatCode="#,##0.00;&quot;△&quot;#,##0.00;&quot;-&quot;">
                  <c:v>0.02</c:v>
                </c:pt>
                <c:pt idx="3">
                  <c:v>0</c:v>
                </c:pt>
                <c:pt idx="4">
                  <c:v>0</c:v>
                </c:pt>
              </c:numCache>
            </c:numRef>
          </c:val>
          <c:smooth val="0"/>
          <c:extLst>
            <c:ext xmlns:c16="http://schemas.microsoft.com/office/drawing/2014/chart" uri="{C3380CC4-5D6E-409C-BE32-E72D297353CC}">
              <c16:uniqueId val="{00000001-9310-4AA4-BD62-341E7D1C5910}"/>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22.82</c:v>
                </c:pt>
                <c:pt idx="1">
                  <c:v>22.82</c:v>
                </c:pt>
                <c:pt idx="2">
                  <c:v>22.82</c:v>
                </c:pt>
                <c:pt idx="3">
                  <c:v>22.56</c:v>
                </c:pt>
                <c:pt idx="4">
                  <c:v>22.05</c:v>
                </c:pt>
              </c:numCache>
            </c:numRef>
          </c:val>
          <c:extLst>
            <c:ext xmlns:c16="http://schemas.microsoft.com/office/drawing/2014/chart" uri="{C3380CC4-5D6E-409C-BE32-E72D297353CC}">
              <c16:uniqueId val="{00000000-3D28-4197-AB92-0AA9991087F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40.29</c:v>
                </c:pt>
                <c:pt idx="1">
                  <c:v>40.11</c:v>
                </c:pt>
                <c:pt idx="2">
                  <c:v>37.67</c:v>
                </c:pt>
                <c:pt idx="3">
                  <c:v>30.99</c:v>
                </c:pt>
                <c:pt idx="4">
                  <c:v>32.82</c:v>
                </c:pt>
              </c:numCache>
            </c:numRef>
          </c:val>
          <c:smooth val="0"/>
          <c:extLst>
            <c:ext xmlns:c16="http://schemas.microsoft.com/office/drawing/2014/chart" uri="{C3380CC4-5D6E-409C-BE32-E72D297353CC}">
              <c16:uniqueId val="{00000001-3D28-4197-AB92-0AA9991087F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39E-4E84-9A27-6A0B04B74040}"/>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87.49</c:v>
                </c:pt>
                <c:pt idx="1">
                  <c:v>87.61</c:v>
                </c:pt>
                <c:pt idx="2">
                  <c:v>87.94</c:v>
                </c:pt>
                <c:pt idx="3">
                  <c:v>85.45</c:v>
                </c:pt>
                <c:pt idx="4">
                  <c:v>85.76</c:v>
                </c:pt>
              </c:numCache>
            </c:numRef>
          </c:val>
          <c:smooth val="0"/>
          <c:extLst>
            <c:ext xmlns:c16="http://schemas.microsoft.com/office/drawing/2014/chart" uri="{C3380CC4-5D6E-409C-BE32-E72D297353CC}">
              <c16:uniqueId val="{00000001-C39E-4E84-9A27-6A0B04B74040}"/>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117.01</c:v>
                </c:pt>
                <c:pt idx="1">
                  <c:v>116.69</c:v>
                </c:pt>
                <c:pt idx="2">
                  <c:v>139.79</c:v>
                </c:pt>
                <c:pt idx="3">
                  <c:v>65.87</c:v>
                </c:pt>
                <c:pt idx="4">
                  <c:v>40.42</c:v>
                </c:pt>
              </c:numCache>
            </c:numRef>
          </c:val>
          <c:extLst>
            <c:ext xmlns:c16="http://schemas.microsoft.com/office/drawing/2014/chart" uri="{C3380CC4-5D6E-409C-BE32-E72D297353CC}">
              <c16:uniqueId val="{00000000-A236-4A83-9835-799DBC1FD9A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236-4A83-9835-799DBC1FD9A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09B-406F-9122-72858A9B24F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09B-406F-9122-72858A9B24F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B2-4AF1-8518-87A5603AE24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B2-4AF1-8518-87A5603AE24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59-48F3-8C3C-1A9B5DBC24E7}"/>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59-48F3-8C3C-1A9B5DBC24E7}"/>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96-434C-AAA1-0F9E45B3311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96-434C-AAA1-0F9E45B3311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862.35</c:v>
                </c:pt>
                <c:pt idx="1">
                  <c:v>1061.69</c:v>
                </c:pt>
                <c:pt idx="2">
                  <c:v>1019.99</c:v>
                </c:pt>
                <c:pt idx="3">
                  <c:v>1139.6199999999999</c:v>
                </c:pt>
                <c:pt idx="4">
                  <c:v>1101.92</c:v>
                </c:pt>
              </c:numCache>
            </c:numRef>
          </c:val>
          <c:extLst>
            <c:ext xmlns:c16="http://schemas.microsoft.com/office/drawing/2014/chart" uri="{C3380CC4-5D6E-409C-BE32-E72D297353CC}">
              <c16:uniqueId val="{00000000-A2B5-4591-9314-CBBE335C944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807.81</c:v>
                </c:pt>
                <c:pt idx="1">
                  <c:v>733.23</c:v>
                </c:pt>
                <c:pt idx="2">
                  <c:v>607.88</c:v>
                </c:pt>
                <c:pt idx="3">
                  <c:v>892.29</c:v>
                </c:pt>
                <c:pt idx="4">
                  <c:v>871.87</c:v>
                </c:pt>
              </c:numCache>
            </c:numRef>
          </c:val>
          <c:smooth val="0"/>
          <c:extLst>
            <c:ext xmlns:c16="http://schemas.microsoft.com/office/drawing/2014/chart" uri="{C3380CC4-5D6E-409C-BE32-E72D297353CC}">
              <c16:uniqueId val="{00000001-A2B5-4591-9314-CBBE335C944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117.52</c:v>
                </c:pt>
                <c:pt idx="1">
                  <c:v>116.97</c:v>
                </c:pt>
                <c:pt idx="2">
                  <c:v>141.27000000000001</c:v>
                </c:pt>
                <c:pt idx="3">
                  <c:v>52.48</c:v>
                </c:pt>
                <c:pt idx="4">
                  <c:v>46.98</c:v>
                </c:pt>
              </c:numCache>
            </c:numRef>
          </c:val>
          <c:extLst>
            <c:ext xmlns:c16="http://schemas.microsoft.com/office/drawing/2014/chart" uri="{C3380CC4-5D6E-409C-BE32-E72D297353CC}">
              <c16:uniqueId val="{00000000-07EC-4E0F-8959-02960564F0F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49.44</c:v>
                </c:pt>
                <c:pt idx="1">
                  <c:v>54.39</c:v>
                </c:pt>
                <c:pt idx="2">
                  <c:v>48.98</c:v>
                </c:pt>
                <c:pt idx="3">
                  <c:v>46.45</c:v>
                </c:pt>
                <c:pt idx="4">
                  <c:v>45.44</c:v>
                </c:pt>
              </c:numCache>
            </c:numRef>
          </c:val>
          <c:smooth val="0"/>
          <c:extLst>
            <c:ext xmlns:c16="http://schemas.microsoft.com/office/drawing/2014/chart" uri="{C3380CC4-5D6E-409C-BE32-E72D297353CC}">
              <c16:uniqueId val="{00000001-07EC-4E0F-8959-02960564F0F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168.61</c:v>
                </c:pt>
                <c:pt idx="1">
                  <c:v>172.64</c:v>
                </c:pt>
                <c:pt idx="2">
                  <c:v>148.80000000000001</c:v>
                </c:pt>
                <c:pt idx="3">
                  <c:v>401.11</c:v>
                </c:pt>
                <c:pt idx="4">
                  <c:v>520.05999999999995</c:v>
                </c:pt>
              </c:numCache>
            </c:numRef>
          </c:val>
          <c:extLst>
            <c:ext xmlns:c16="http://schemas.microsoft.com/office/drawing/2014/chart" uri="{C3380CC4-5D6E-409C-BE32-E72D297353CC}">
              <c16:uniqueId val="{00000000-A909-49D1-BE55-6FE49D6864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343.49</c:v>
                </c:pt>
                <c:pt idx="1">
                  <c:v>318.06</c:v>
                </c:pt>
                <c:pt idx="2">
                  <c:v>362.51</c:v>
                </c:pt>
                <c:pt idx="3">
                  <c:v>361.83</c:v>
                </c:pt>
                <c:pt idx="4">
                  <c:v>373.54</c:v>
                </c:pt>
              </c:numCache>
            </c:numRef>
          </c:val>
          <c:smooth val="0"/>
          <c:extLst>
            <c:ext xmlns:c16="http://schemas.microsoft.com/office/drawing/2014/chart" uri="{C3380CC4-5D6E-409C-BE32-E72D297353CC}">
              <c16:uniqueId val="{00000001-A909-49D1-BE55-6FE49D6864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【1,223.19】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【462.49】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【37.21】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15">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15">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3" t="str">
        <f>データ!H6</f>
        <v>新潟県　粟島浦村</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15">
      <c r="A8" s="2"/>
      <c r="B8" s="70" t="str">
        <f>データ!I6</f>
        <v>法非適用</v>
      </c>
      <c r="C8" s="70"/>
      <c r="D8" s="70"/>
      <c r="E8" s="70"/>
      <c r="F8" s="70"/>
      <c r="G8" s="70"/>
      <c r="H8" s="70"/>
      <c r="I8" s="70" t="str">
        <f>データ!J6</f>
        <v>下水道事業</v>
      </c>
      <c r="J8" s="70"/>
      <c r="K8" s="70"/>
      <c r="L8" s="70"/>
      <c r="M8" s="70"/>
      <c r="N8" s="70"/>
      <c r="O8" s="70"/>
      <c r="P8" s="70" t="str">
        <f>データ!K6</f>
        <v>漁業集落排水</v>
      </c>
      <c r="Q8" s="70"/>
      <c r="R8" s="70"/>
      <c r="S8" s="70"/>
      <c r="T8" s="70"/>
      <c r="U8" s="70"/>
      <c r="V8" s="70"/>
      <c r="W8" s="70" t="str">
        <f>データ!L6</f>
        <v>H1</v>
      </c>
      <c r="X8" s="70"/>
      <c r="Y8" s="70"/>
      <c r="Z8" s="70"/>
      <c r="AA8" s="70"/>
      <c r="AB8" s="70"/>
      <c r="AC8" s="70"/>
      <c r="AD8" s="71" t="str">
        <f>データ!$M$6</f>
        <v>非設置</v>
      </c>
      <c r="AE8" s="71"/>
      <c r="AF8" s="71"/>
      <c r="AG8" s="71"/>
      <c r="AH8" s="71"/>
      <c r="AI8" s="71"/>
      <c r="AJ8" s="71"/>
      <c r="AK8" s="3"/>
      <c r="AL8" s="44">
        <f>データ!S6</f>
        <v>312</v>
      </c>
      <c r="AM8" s="44"/>
      <c r="AN8" s="44"/>
      <c r="AO8" s="44"/>
      <c r="AP8" s="44"/>
      <c r="AQ8" s="44"/>
      <c r="AR8" s="44"/>
      <c r="AS8" s="44"/>
      <c r="AT8" s="45">
        <f>データ!T6</f>
        <v>9.7799999999999994</v>
      </c>
      <c r="AU8" s="45"/>
      <c r="AV8" s="45"/>
      <c r="AW8" s="45"/>
      <c r="AX8" s="45"/>
      <c r="AY8" s="45"/>
      <c r="AZ8" s="45"/>
      <c r="BA8" s="45"/>
      <c r="BB8" s="45">
        <f>データ!U6</f>
        <v>31.9</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5">
        <f>データ!Q6</f>
        <v>69.92</v>
      </c>
      <c r="X10" s="45"/>
      <c r="Y10" s="45"/>
      <c r="Z10" s="45"/>
      <c r="AA10" s="45"/>
      <c r="AB10" s="45"/>
      <c r="AC10" s="45"/>
      <c r="AD10" s="44">
        <f>データ!R6</f>
        <v>3630</v>
      </c>
      <c r="AE10" s="44"/>
      <c r="AF10" s="44"/>
      <c r="AG10" s="44"/>
      <c r="AH10" s="44"/>
      <c r="AI10" s="44"/>
      <c r="AJ10" s="44"/>
      <c r="AK10" s="2"/>
      <c r="AL10" s="44">
        <f>データ!V6</f>
        <v>312</v>
      </c>
      <c r="AM10" s="44"/>
      <c r="AN10" s="44"/>
      <c r="AO10" s="44"/>
      <c r="AP10" s="44"/>
      <c r="AQ10" s="44"/>
      <c r="AR10" s="44"/>
      <c r="AS10" s="44"/>
      <c r="AT10" s="45">
        <f>データ!W6</f>
        <v>0.12</v>
      </c>
      <c r="AU10" s="45"/>
      <c r="AV10" s="45"/>
      <c r="AW10" s="45"/>
      <c r="AX10" s="45"/>
      <c r="AY10" s="45"/>
      <c r="AZ10" s="45"/>
      <c r="BA10" s="45"/>
      <c r="BB10" s="45">
        <f>データ!X6</f>
        <v>2600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119</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5" t="s">
        <v>120</v>
      </c>
      <c r="BM66" s="86"/>
      <c r="BN66" s="86"/>
      <c r="BO66" s="86"/>
      <c r="BP66" s="86"/>
      <c r="BQ66" s="86"/>
      <c r="BR66" s="86"/>
      <c r="BS66" s="86"/>
      <c r="BT66" s="86"/>
      <c r="BU66" s="86"/>
      <c r="BV66" s="86"/>
      <c r="BW66" s="86"/>
      <c r="BX66" s="86"/>
      <c r="BY66" s="86"/>
      <c r="BZ66" s="8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5"/>
      <c r="BM67" s="86"/>
      <c r="BN67" s="86"/>
      <c r="BO67" s="86"/>
      <c r="BP67" s="86"/>
      <c r="BQ67" s="86"/>
      <c r="BR67" s="86"/>
      <c r="BS67" s="86"/>
      <c r="BT67" s="86"/>
      <c r="BU67" s="86"/>
      <c r="BV67" s="86"/>
      <c r="BW67" s="86"/>
      <c r="BX67" s="86"/>
      <c r="BY67" s="86"/>
      <c r="BZ67" s="8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5"/>
      <c r="BM68" s="86"/>
      <c r="BN68" s="86"/>
      <c r="BO68" s="86"/>
      <c r="BP68" s="86"/>
      <c r="BQ68" s="86"/>
      <c r="BR68" s="86"/>
      <c r="BS68" s="86"/>
      <c r="BT68" s="86"/>
      <c r="BU68" s="86"/>
      <c r="BV68" s="86"/>
      <c r="BW68" s="86"/>
      <c r="BX68" s="86"/>
      <c r="BY68" s="86"/>
      <c r="BZ68" s="8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5"/>
      <c r="BM69" s="86"/>
      <c r="BN69" s="86"/>
      <c r="BO69" s="86"/>
      <c r="BP69" s="86"/>
      <c r="BQ69" s="86"/>
      <c r="BR69" s="86"/>
      <c r="BS69" s="86"/>
      <c r="BT69" s="86"/>
      <c r="BU69" s="86"/>
      <c r="BV69" s="86"/>
      <c r="BW69" s="86"/>
      <c r="BX69" s="86"/>
      <c r="BY69" s="86"/>
      <c r="BZ69" s="8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5"/>
      <c r="BM70" s="86"/>
      <c r="BN70" s="86"/>
      <c r="BO70" s="86"/>
      <c r="BP70" s="86"/>
      <c r="BQ70" s="86"/>
      <c r="BR70" s="86"/>
      <c r="BS70" s="86"/>
      <c r="BT70" s="86"/>
      <c r="BU70" s="86"/>
      <c r="BV70" s="86"/>
      <c r="BW70" s="86"/>
      <c r="BX70" s="86"/>
      <c r="BY70" s="86"/>
      <c r="BZ70" s="8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5"/>
      <c r="BM71" s="86"/>
      <c r="BN71" s="86"/>
      <c r="BO71" s="86"/>
      <c r="BP71" s="86"/>
      <c r="BQ71" s="86"/>
      <c r="BR71" s="86"/>
      <c r="BS71" s="86"/>
      <c r="BT71" s="86"/>
      <c r="BU71" s="86"/>
      <c r="BV71" s="86"/>
      <c r="BW71" s="86"/>
      <c r="BX71" s="86"/>
      <c r="BY71" s="86"/>
      <c r="BZ71" s="8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5"/>
      <c r="BM72" s="86"/>
      <c r="BN72" s="86"/>
      <c r="BO72" s="86"/>
      <c r="BP72" s="86"/>
      <c r="BQ72" s="86"/>
      <c r="BR72" s="86"/>
      <c r="BS72" s="86"/>
      <c r="BT72" s="86"/>
      <c r="BU72" s="86"/>
      <c r="BV72" s="86"/>
      <c r="BW72" s="86"/>
      <c r="BX72" s="86"/>
      <c r="BY72" s="86"/>
      <c r="BZ72" s="8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5"/>
      <c r="BM73" s="86"/>
      <c r="BN73" s="86"/>
      <c r="BO73" s="86"/>
      <c r="BP73" s="86"/>
      <c r="BQ73" s="86"/>
      <c r="BR73" s="86"/>
      <c r="BS73" s="86"/>
      <c r="BT73" s="86"/>
      <c r="BU73" s="86"/>
      <c r="BV73" s="86"/>
      <c r="BW73" s="86"/>
      <c r="BX73" s="86"/>
      <c r="BY73" s="86"/>
      <c r="BZ73" s="8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5"/>
      <c r="BM74" s="86"/>
      <c r="BN74" s="86"/>
      <c r="BO74" s="86"/>
      <c r="BP74" s="86"/>
      <c r="BQ74" s="86"/>
      <c r="BR74" s="86"/>
      <c r="BS74" s="86"/>
      <c r="BT74" s="86"/>
      <c r="BU74" s="86"/>
      <c r="BV74" s="86"/>
      <c r="BW74" s="86"/>
      <c r="BX74" s="86"/>
      <c r="BY74" s="86"/>
      <c r="BZ74" s="8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5"/>
      <c r="BM75" s="86"/>
      <c r="BN75" s="86"/>
      <c r="BO75" s="86"/>
      <c r="BP75" s="86"/>
      <c r="BQ75" s="86"/>
      <c r="BR75" s="86"/>
      <c r="BS75" s="86"/>
      <c r="BT75" s="86"/>
      <c r="BU75" s="86"/>
      <c r="BV75" s="86"/>
      <c r="BW75" s="86"/>
      <c r="BX75" s="86"/>
      <c r="BY75" s="86"/>
      <c r="BZ75" s="8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5"/>
      <c r="BM76" s="86"/>
      <c r="BN76" s="86"/>
      <c r="BO76" s="86"/>
      <c r="BP76" s="86"/>
      <c r="BQ76" s="86"/>
      <c r="BR76" s="86"/>
      <c r="BS76" s="86"/>
      <c r="BT76" s="86"/>
      <c r="BU76" s="86"/>
      <c r="BV76" s="86"/>
      <c r="BW76" s="86"/>
      <c r="BX76" s="86"/>
      <c r="BY76" s="86"/>
      <c r="BZ76" s="8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5"/>
      <c r="BM77" s="86"/>
      <c r="BN77" s="86"/>
      <c r="BO77" s="86"/>
      <c r="BP77" s="86"/>
      <c r="BQ77" s="86"/>
      <c r="BR77" s="86"/>
      <c r="BS77" s="86"/>
      <c r="BT77" s="86"/>
      <c r="BU77" s="86"/>
      <c r="BV77" s="86"/>
      <c r="BW77" s="86"/>
      <c r="BX77" s="86"/>
      <c r="BY77" s="86"/>
      <c r="BZ77" s="8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5"/>
      <c r="BM78" s="86"/>
      <c r="BN78" s="86"/>
      <c r="BO78" s="86"/>
      <c r="BP78" s="86"/>
      <c r="BQ78" s="86"/>
      <c r="BR78" s="86"/>
      <c r="BS78" s="86"/>
      <c r="BT78" s="86"/>
      <c r="BU78" s="86"/>
      <c r="BV78" s="86"/>
      <c r="BW78" s="86"/>
      <c r="BX78" s="86"/>
      <c r="BY78" s="86"/>
      <c r="BZ78" s="8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5"/>
      <c r="BM79" s="86"/>
      <c r="BN79" s="86"/>
      <c r="BO79" s="86"/>
      <c r="BP79" s="86"/>
      <c r="BQ79" s="86"/>
      <c r="BR79" s="86"/>
      <c r="BS79" s="86"/>
      <c r="BT79" s="86"/>
      <c r="BU79" s="86"/>
      <c r="BV79" s="86"/>
      <c r="BW79" s="86"/>
      <c r="BX79" s="86"/>
      <c r="BY79" s="86"/>
      <c r="BZ79" s="8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5"/>
      <c r="BM80" s="86"/>
      <c r="BN80" s="86"/>
      <c r="BO80" s="86"/>
      <c r="BP80" s="86"/>
      <c r="BQ80" s="86"/>
      <c r="BR80" s="86"/>
      <c r="BS80" s="86"/>
      <c r="BT80" s="86"/>
      <c r="BU80" s="86"/>
      <c r="BV80" s="86"/>
      <c r="BW80" s="86"/>
      <c r="BX80" s="86"/>
      <c r="BY80" s="86"/>
      <c r="BZ80" s="8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5"/>
      <c r="BM81" s="86"/>
      <c r="BN81" s="86"/>
      <c r="BO81" s="86"/>
      <c r="BP81" s="86"/>
      <c r="BQ81" s="86"/>
      <c r="BR81" s="86"/>
      <c r="BS81" s="86"/>
      <c r="BT81" s="86"/>
      <c r="BU81" s="86"/>
      <c r="BV81" s="86"/>
      <c r="BW81" s="86"/>
      <c r="BX81" s="86"/>
      <c r="BY81" s="86"/>
      <c r="BZ81" s="8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8"/>
      <c r="BM82" s="89"/>
      <c r="BN82" s="89"/>
      <c r="BO82" s="89"/>
      <c r="BP82" s="89"/>
      <c r="BQ82" s="89"/>
      <c r="BR82" s="89"/>
      <c r="BS82" s="89"/>
      <c r="BT82" s="89"/>
      <c r="BU82" s="89"/>
      <c r="BV82" s="89"/>
      <c r="BW82" s="89"/>
      <c r="BX82" s="89"/>
      <c r="BY82" s="89"/>
      <c r="BZ82" s="90"/>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【1,223.19】</v>
      </c>
      <c r="I86" s="12" t="str">
        <f>データ!CA6</f>
        <v>【37.21】</v>
      </c>
      <c r="J86" s="12" t="str">
        <f>データ!CL6</f>
        <v>【462.49】</v>
      </c>
      <c r="K86" s="12" t="str">
        <f>データ!CW6</f>
        <v>【30.09】</v>
      </c>
      <c r="L86" s="12" t="str">
        <f>データ!DH6</f>
        <v>【80.97】</v>
      </c>
      <c r="M86" s="12" t="s">
        <v>44</v>
      </c>
      <c r="N86" s="12" t="s">
        <v>44</v>
      </c>
      <c r="O86" s="12" t="str">
        <f>データ!EO6</f>
        <v>【0.00】</v>
      </c>
    </row>
  </sheetData>
  <sheetProtection algorithmName="SHA-512" hashValue="jrCgXwcZDr1D0pReuw03f7G0egLEVATkKQrTPzSF2C0OI93h3ZVSOoJc/VWcn7xPhyeVmwhkC8rdjWXrnZ8hzw==" saltValue="UufIOiw3iwcY7hoZMcv3C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14" t="s">
        <v>57</v>
      </c>
      <c r="B4" s="16"/>
      <c r="C4" s="16"/>
      <c r="D4" s="16"/>
      <c r="E4" s="16"/>
      <c r="F4" s="16"/>
      <c r="G4" s="16"/>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2024</v>
      </c>
      <c r="C6" s="19">
        <f t="shared" ref="C6:X6" si="3">C7</f>
        <v>155861</v>
      </c>
      <c r="D6" s="19">
        <f t="shared" si="3"/>
        <v>47</v>
      </c>
      <c r="E6" s="19">
        <f t="shared" si="3"/>
        <v>17</v>
      </c>
      <c r="F6" s="19">
        <f t="shared" si="3"/>
        <v>6</v>
      </c>
      <c r="G6" s="19">
        <f t="shared" si="3"/>
        <v>0</v>
      </c>
      <c r="H6" s="19" t="str">
        <f t="shared" si="3"/>
        <v>新潟県　粟島浦村</v>
      </c>
      <c r="I6" s="19" t="str">
        <f t="shared" si="3"/>
        <v>法非適用</v>
      </c>
      <c r="J6" s="19" t="str">
        <f t="shared" si="3"/>
        <v>下水道事業</v>
      </c>
      <c r="K6" s="19" t="str">
        <f t="shared" si="3"/>
        <v>漁業集落排水</v>
      </c>
      <c r="L6" s="19" t="str">
        <f t="shared" si="3"/>
        <v>H1</v>
      </c>
      <c r="M6" s="19" t="str">
        <f t="shared" si="3"/>
        <v>非設置</v>
      </c>
      <c r="N6" s="20" t="str">
        <f t="shared" si="3"/>
        <v>-</v>
      </c>
      <c r="O6" s="20" t="str">
        <f t="shared" si="3"/>
        <v>該当数値なし</v>
      </c>
      <c r="P6" s="20">
        <f t="shared" si="3"/>
        <v>100</v>
      </c>
      <c r="Q6" s="20">
        <f t="shared" si="3"/>
        <v>69.92</v>
      </c>
      <c r="R6" s="20">
        <f t="shared" si="3"/>
        <v>3630</v>
      </c>
      <c r="S6" s="20">
        <f t="shared" si="3"/>
        <v>312</v>
      </c>
      <c r="T6" s="20">
        <f t="shared" si="3"/>
        <v>9.7799999999999994</v>
      </c>
      <c r="U6" s="20">
        <f t="shared" si="3"/>
        <v>31.9</v>
      </c>
      <c r="V6" s="20">
        <f t="shared" si="3"/>
        <v>312</v>
      </c>
      <c r="W6" s="20">
        <f t="shared" si="3"/>
        <v>0.12</v>
      </c>
      <c r="X6" s="20">
        <f t="shared" si="3"/>
        <v>2600</v>
      </c>
      <c r="Y6" s="21">
        <f>IF(Y7="",NA(),Y7)</f>
        <v>117.01</v>
      </c>
      <c r="Z6" s="21">
        <f t="shared" ref="Z6:AH6" si="4">IF(Z7="",NA(),Z7)</f>
        <v>116.69</v>
      </c>
      <c r="AA6" s="21">
        <f t="shared" si="4"/>
        <v>139.79</v>
      </c>
      <c r="AB6" s="21">
        <f t="shared" si="4"/>
        <v>65.87</v>
      </c>
      <c r="AC6" s="21">
        <f t="shared" si="4"/>
        <v>40.42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862.35</v>
      </c>
      <c r="BG6" s="21">
        <f t="shared" ref="BG6:BO6" si="7">IF(BG7="",NA(),BG7)</f>
        <v>1061.69</v>
      </c>
      <c r="BH6" s="21">
        <f t="shared" si="7"/>
        <v>1019.99</v>
      </c>
      <c r="BI6" s="21">
        <f t="shared" si="7"/>
        <v>1139.6199999999999</v>
      </c>
      <c r="BJ6" s="21">
        <f t="shared" si="7"/>
        <v>1101.92</v>
      </c>
      <c r="BK6" s="21">
        <f t="shared" si="7"/>
        <v>807.81</v>
      </c>
      <c r="BL6" s="21">
        <f t="shared" si="7"/>
        <v>733.23</v>
      </c>
      <c r="BM6" s="21">
        <f t="shared" si="7"/>
        <v>607.88</v>
      </c>
      <c r="BN6" s="21">
        <f t="shared" si="7"/>
        <v>892.29</v>
      </c>
      <c r="BO6" s="21">
        <f t="shared" si="7"/>
        <v>871.87</v>
      </c>
      <c r="BP6" s="20" t="str">
        <f>IF(BP7="","",IF(BP7="-","【-】","【"&amp;SUBSTITUTE(TEXT(BP7,"#,##0.00"),"-","△")&amp;"】"))</f>
        <v>【1,223.19】</v>
      </c>
      <c r="BQ6" s="21">
        <f>IF(BQ7="",NA(),BQ7)</f>
        <v>117.52</v>
      </c>
      <c r="BR6" s="21">
        <f t="shared" ref="BR6:BZ6" si="8">IF(BR7="",NA(),BR7)</f>
        <v>116.97</v>
      </c>
      <c r="BS6" s="21">
        <f t="shared" si="8"/>
        <v>141.27000000000001</v>
      </c>
      <c r="BT6" s="21">
        <f t="shared" si="8"/>
        <v>52.48</v>
      </c>
      <c r="BU6" s="21">
        <f t="shared" si="8"/>
        <v>46.98</v>
      </c>
      <c r="BV6" s="21">
        <f t="shared" si="8"/>
        <v>49.44</v>
      </c>
      <c r="BW6" s="21">
        <f t="shared" si="8"/>
        <v>54.39</v>
      </c>
      <c r="BX6" s="21">
        <f t="shared" si="8"/>
        <v>48.98</v>
      </c>
      <c r="BY6" s="21">
        <f t="shared" si="8"/>
        <v>46.45</v>
      </c>
      <c r="BZ6" s="21">
        <f t="shared" si="8"/>
        <v>45.44</v>
      </c>
      <c r="CA6" s="20" t="str">
        <f>IF(CA7="","",IF(CA7="-","【-】","【"&amp;SUBSTITUTE(TEXT(CA7,"#,##0.00"),"-","△")&amp;"】"))</f>
        <v>【37.21】</v>
      </c>
      <c r="CB6" s="21">
        <f>IF(CB7="",NA(),CB7)</f>
        <v>168.61</v>
      </c>
      <c r="CC6" s="21">
        <f t="shared" ref="CC6:CK6" si="9">IF(CC7="",NA(),CC7)</f>
        <v>172.64</v>
      </c>
      <c r="CD6" s="21">
        <f t="shared" si="9"/>
        <v>148.80000000000001</v>
      </c>
      <c r="CE6" s="21">
        <f t="shared" si="9"/>
        <v>401.11</v>
      </c>
      <c r="CF6" s="21">
        <f t="shared" si="9"/>
        <v>520.05999999999995</v>
      </c>
      <c r="CG6" s="21">
        <f t="shared" si="9"/>
        <v>343.49</v>
      </c>
      <c r="CH6" s="21">
        <f t="shared" si="9"/>
        <v>318.06</v>
      </c>
      <c r="CI6" s="21">
        <f t="shared" si="9"/>
        <v>362.51</v>
      </c>
      <c r="CJ6" s="21">
        <f t="shared" si="9"/>
        <v>361.83</v>
      </c>
      <c r="CK6" s="21">
        <f t="shared" si="9"/>
        <v>373.54</v>
      </c>
      <c r="CL6" s="20" t="str">
        <f>IF(CL7="","",IF(CL7="-","【-】","【"&amp;SUBSTITUTE(TEXT(CL7,"#,##0.00"),"-","△")&amp;"】"))</f>
        <v>【462.49】</v>
      </c>
      <c r="CM6" s="21">
        <f>IF(CM7="",NA(),CM7)</f>
        <v>22.82</v>
      </c>
      <c r="CN6" s="21">
        <f t="shared" ref="CN6:CV6" si="10">IF(CN7="",NA(),CN7)</f>
        <v>22.82</v>
      </c>
      <c r="CO6" s="21">
        <f t="shared" si="10"/>
        <v>22.82</v>
      </c>
      <c r="CP6" s="21">
        <f t="shared" si="10"/>
        <v>22.56</v>
      </c>
      <c r="CQ6" s="21">
        <f t="shared" si="10"/>
        <v>22.05</v>
      </c>
      <c r="CR6" s="21">
        <f t="shared" si="10"/>
        <v>40.29</v>
      </c>
      <c r="CS6" s="21">
        <f t="shared" si="10"/>
        <v>40.11</v>
      </c>
      <c r="CT6" s="21">
        <f t="shared" si="10"/>
        <v>37.67</v>
      </c>
      <c r="CU6" s="21">
        <f t="shared" si="10"/>
        <v>30.99</v>
      </c>
      <c r="CV6" s="21">
        <f t="shared" si="10"/>
        <v>32.82</v>
      </c>
      <c r="CW6" s="20" t="str">
        <f>IF(CW7="","",IF(CW7="-","【-】","【"&amp;SUBSTITUTE(TEXT(CW7,"#,##0.00"),"-","△")&amp;"】"))</f>
        <v>【30.09】</v>
      </c>
      <c r="CX6" s="21">
        <f>IF(CX7="",NA(),CX7)</f>
        <v>100</v>
      </c>
      <c r="CY6" s="21">
        <f t="shared" ref="CY6:DG6" si="11">IF(CY7="",NA(),CY7)</f>
        <v>100</v>
      </c>
      <c r="CZ6" s="21">
        <f t="shared" si="11"/>
        <v>100</v>
      </c>
      <c r="DA6" s="21">
        <f t="shared" si="11"/>
        <v>100</v>
      </c>
      <c r="DB6" s="21">
        <f t="shared" si="11"/>
        <v>100</v>
      </c>
      <c r="DC6" s="21">
        <f t="shared" si="11"/>
        <v>87.49</v>
      </c>
      <c r="DD6" s="21">
        <f t="shared" si="11"/>
        <v>87.61</v>
      </c>
      <c r="DE6" s="21">
        <f t="shared" si="11"/>
        <v>87.94</v>
      </c>
      <c r="DF6" s="21">
        <f t="shared" si="11"/>
        <v>85.45</v>
      </c>
      <c r="DG6" s="21">
        <f t="shared" si="11"/>
        <v>85.76</v>
      </c>
      <c r="DH6" s="20" t="str">
        <f>IF(DH7="","",IF(DH7="-","【-】","【"&amp;SUBSTITUTE(TEXT(DH7,"#,##0.00"),"-","△")&amp;"】"))</f>
        <v>【80.97】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0.01</v>
      </c>
      <c r="EK6" s="20">
        <f t="shared" si="14"/>
        <v>0</v>
      </c>
      <c r="EL6" s="21">
        <f t="shared" si="14"/>
        <v>0.02</v>
      </c>
      <c r="EM6" s="20">
        <f t="shared" si="14"/>
        <v>0</v>
      </c>
      <c r="EN6" s="20">
        <f t="shared" si="14"/>
        <v>0</v>
      </c>
      <c r="EO6" s="20" t="str">
        <f>IF(EO7="","",IF(EO7="-","【-】","【"&amp;SUBSTITUTE(TEXT(EO7,"#,##0.00"),"-","△")&amp;"】"))</f>
        <v>【0.00】</v>
      </c>
    </row>
    <row r="7" spans="1:145" s="22" customFormat="1" x14ac:dyDescent="0.15">
      <c r="A7" s="14"/>
      <c r="B7" s="23">
        <v>2024</v>
      </c>
      <c r="C7" s="23">
        <v>155861</v>
      </c>
      <c r="D7" s="23">
        <v>47</v>
      </c>
      <c r="E7" s="23">
        <v>17</v>
      </c>
      <c r="F7" s="23">
        <v>6</v>
      </c>
      <c r="G7" s="23">
        <v>0</v>
      </c>
      <c r="H7" s="23" t="s">
        <v>98</v>
      </c>
      <c r="I7" s="23" t="s">
        <v>99</v>
      </c>
      <c r="J7" s="23" t="s">
        <v>100</v>
      </c>
      <c r="K7" s="23" t="s">
        <v>101</v>
      </c>
      <c r="L7" s="23" t="s">
        <v>102</v>
      </c>
      <c r="M7" s="23" t="s">
        <v>103</v>
      </c>
      <c r="N7" s="24" t="s">
        <v>104</v>
      </c>
      <c r="O7" s="24" t="s">
        <v>105</v>
      </c>
      <c r="P7" s="24">
        <v>100</v>
      </c>
      <c r="Q7" s="24">
        <v>69.92</v>
      </c>
      <c r="R7" s="24">
        <v>3630</v>
      </c>
      <c r="S7" s="24">
        <v>312</v>
      </c>
      <c r="T7" s="24">
        <v>9.7799999999999994</v>
      </c>
      <c r="U7" s="24">
        <v>31.9</v>
      </c>
      <c r="V7" s="24">
        <v>312</v>
      </c>
      <c r="W7" s="24">
        <v>0.12</v>
      </c>
      <c r="X7" s="24">
        <v>2600</v>
      </c>
      <c r="Y7" s="24">
        <v>117.01</v>
      </c>
      <c r="Z7" s="24">
        <v>116.69</v>
      </c>
      <c r="AA7" s="24">
        <v>139.79</v>
      </c>
      <c r="AB7" s="24">
        <v>65.87</v>
      </c>
      <c r="AC7" s="24">
        <v>40.42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862.35</v>
      </c>
      <c r="BG7" s="24">
        <v>1061.69</v>
      </c>
      <c r="BH7" s="24">
        <v>1019.99</v>
      </c>
      <c r="BI7" s="24">
        <v>1139.6199999999999</v>
      </c>
      <c r="BJ7" s="24">
        <v>1101.92</v>
      </c>
      <c r="BK7" s="24">
        <v>807.81</v>
      </c>
      <c r="BL7" s="24">
        <v>733.23</v>
      </c>
      <c r="BM7" s="24">
        <v>607.88</v>
      </c>
      <c r="BN7" s="24">
        <v>892.29</v>
      </c>
      <c r="BO7" s="24">
        <v>871.87</v>
      </c>
      <c r="BP7" s="24">
        <v>1223.19</v>
      </c>
      <c r="BQ7" s="24">
        <v>117.52</v>
      </c>
      <c r="BR7" s="24">
        <v>116.97</v>
      </c>
      <c r="BS7" s="24">
        <v>141.27000000000001</v>
      </c>
      <c r="BT7" s="24">
        <v>52.48</v>
      </c>
      <c r="BU7" s="24">
        <v>46.98</v>
      </c>
      <c r="BV7" s="24">
        <v>49.44</v>
      </c>
      <c r="BW7" s="24">
        <v>54.39</v>
      </c>
      <c r="BX7" s="24">
        <v>48.98</v>
      </c>
      <c r="BY7" s="24">
        <v>46.45</v>
      </c>
      <c r="BZ7" s="24">
        <v>45.44</v>
      </c>
      <c r="CA7" s="24">
        <v>37.21</v>
      </c>
      <c r="CB7" s="24">
        <v>168.61</v>
      </c>
      <c r="CC7" s="24">
        <v>172.64</v>
      </c>
      <c r="CD7" s="24">
        <v>148.80000000000001</v>
      </c>
      <c r="CE7" s="24">
        <v>401.11</v>
      </c>
      <c r="CF7" s="24">
        <v>520.05999999999995</v>
      </c>
      <c r="CG7" s="24">
        <v>343.49</v>
      </c>
      <c r="CH7" s="24">
        <v>318.06</v>
      </c>
      <c r="CI7" s="24">
        <v>362.51</v>
      </c>
      <c r="CJ7" s="24">
        <v>361.83</v>
      </c>
      <c r="CK7" s="24">
        <v>373.54</v>
      </c>
      <c r="CL7" s="24">
        <v>462.49</v>
      </c>
      <c r="CM7" s="24">
        <v>22.82</v>
      </c>
      <c r="CN7" s="24">
        <v>22.82</v>
      </c>
      <c r="CO7" s="24">
        <v>22.82</v>
      </c>
      <c r="CP7" s="24">
        <v>22.56</v>
      </c>
      <c r="CQ7" s="24">
        <v>22.05</v>
      </c>
      <c r="CR7" s="24">
        <v>40.29</v>
      </c>
      <c r="CS7" s="24">
        <v>40.11</v>
      </c>
      <c r="CT7" s="24">
        <v>37.67</v>
      </c>
      <c r="CU7" s="24">
        <v>30.99</v>
      </c>
      <c r="CV7" s="24">
        <v>32.82</v>
      </c>
      <c r="CW7" s="24">
        <v>30.09</v>
      </c>
      <c r="CX7" s="24">
        <v>100</v>
      </c>
      <c r="CY7" s="24">
        <v>100</v>
      </c>
      <c r="CZ7" s="24">
        <v>100</v>
      </c>
      <c r="DA7" s="24">
        <v>100</v>
      </c>
      <c r="DB7" s="24">
        <v>100</v>
      </c>
      <c r="DC7" s="24">
        <v>87.49</v>
      </c>
      <c r="DD7" s="24">
        <v>87.61</v>
      </c>
      <c r="DE7" s="24">
        <v>87.94</v>
      </c>
      <c r="DF7" s="24">
        <v>85.45</v>
      </c>
      <c r="DG7" s="24">
        <v>85.76</v>
      </c>
      <c r="DH7" s="24">
        <v>80.97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0.01</v>
      </c>
      <c r="EK7" s="24">
        <v>0</v>
      </c>
      <c r="EL7" s="24">
        <v>0.02</v>
      </c>
      <c r="EM7" s="24">
        <v>0</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河内 則子</cp:lastModifiedBy>
  <cp:lastPrinted>2026-02-18T01:07:25Z</cp:lastPrinted>
  <dcterms:modified xsi:type="dcterms:W3CDTF">2026-03-06T11:09:53Z</dcterms:modified>
</cp:coreProperties>
</file>