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476128\Desktop\"/>
    </mc:Choice>
  </mc:AlternateContent>
  <xr:revisionPtr revIDLastSave="0" documentId="13_ncr:1_{109BC714-4D23-4620-87B3-FACCB0BB230E}" xr6:coauthVersionLast="36" xr6:coauthVersionMax="36" xr10:uidLastSave="{00000000-0000-0000-0000-000000000000}"/>
  <workbookProtection workbookAlgorithmName="SHA-512" workbookHashValue="tR9UQWVPUiC4LP/t+qjx/nJs7rXZbkyXcr8GtXiOBjDTENTd0qUGQzE+J6n5y0emR0rtLszzc1qvLYdIDdBWEA==" workbookSaltValue="HRMPvwy+WL9KdvS0m3h0Lg==" workbookSpinCount="100000" lockStructure="1"/>
  <bookViews>
    <workbookView xWindow="0" yWindow="0" windowWidth="26295" windowHeight="1141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AL10"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<sst xmlns="http://schemas.openxmlformats.org/spreadsheetml/2006/main" count="236" uniqueCount="120">
  <si>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</si>
  <si>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</si>
  <si>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</si>
  <si>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</si>
  <si>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</si>
  <si>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</si>
  <si>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</si>
  <si>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</si>
  <si>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</si>
  <si>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</si>
  <si>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</si>
  <si>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</si>
  <si>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</si>
  <si>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</si>
  <si>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</si>
  <si>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</si>
  <si>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</si>
  <si>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</si>
  <si>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</si>
  <si>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</si>
  <si>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</si>
  <si>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</si>
  <si>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</si>
  <si>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</si>
  <si>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</si>
  <si>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</si>
  <si>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</si>
  <si>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</si>
  <si>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</si>
  <si>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</si>
  <si>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</si>
  <si>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</si>
  <si>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</si>
  <si>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</si>
  <si>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</si>
  <si>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</si>
  <si>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</si>
  <si>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</si>
  <si>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</si>
  <si>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</si>
  <si>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</si>
  <si>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</si>
  <si>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</si>
  <si>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</si>
  <si>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</si>
  <si>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</si>
  <si>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</si>
  <si>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</si>
  <si>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</si>
  <si>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</si>
  <si>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</si>
  <si>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</si>
  <si>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</si>
  <si>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</si>
  <si>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</si>
  <si>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</si>
  <si>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</si>
  <si>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</si>
  <si>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</si>
  <si>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</si>
  <si>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</si>
  <si>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</si>
  <si>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</si>
  <si>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</si>
  <si>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</si>
  <si>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</si>
  <si>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</si>
  <si>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</si>
  <si>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</si>
  <si>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</si>
  <si>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</si>
  <si>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</si>
  <si>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</si>
  <si>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</si>
  <si>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</si>
  <si>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</si>
  <si>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</si>
  <si>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</si>
  <si>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</si>
  <si>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</si>
  <si>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</si>
  <si>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</si>
  <si>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</si>
  <si>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</si>
  <si>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</si>
  <si>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</si>
  <si>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</si>
  <si>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</si>
  <si>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</si>
  <si>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</si>
  <si>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</si>
  <si>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</si>
  <si>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</si>
  <si>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</si>
  <si>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</si>
  <si>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</si>
  <si>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</si>
  <si>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</si>
  <si>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粟島浦村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</si>
  <si>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</si>
  <si>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</si>
  <si>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</si>
  <si>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</si>
  <si>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</si>
  <si>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</si>
  <si>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</si>
  <si>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</si>
  <si>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</si>
  <si>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</si>
  <si>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</si>
  <si>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</si>
  <si>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</si>
  <si>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</si>
  <si>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</si>
  <si>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</si>
  <si>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</si>
  <si>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</si>
  <si>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当村においては2つの排水処理施設があり（各地区に1つ）、両排水処理場の施設は、機能診断上で計画的に整備している。供用開始から30年以上経過していた内浦地区の排水処理場については、令和元年度までに処理場の施設改修及び排水管路改修工事を実施し、令和3年度には施設機能保全工事を完了したところである。</t>
    <phoneticPr fontId="4"/>
  </si>
  <si>
    <r>
      <t xml:space="preserve">①収益的収支比率は、毎年度100％を上回る状況が続いていたが、令和5年度より地方債の償還が開始されたことから、65.87％となった。
④地方債残高対事業規模比率は、公営企業会計の法適用化への移行費用について、公営企業会計適用債の借入を行ったことで更に増加したことから、類似団体平均を上回る結果となった。
</t>
    </r>
    <r>
      <rPr>
        <sz val="11"/>
        <rFont val="ＭＳ ゴシック"/>
        <family val="3"/>
        <charset val="128"/>
      </rPr>
      <t xml:space="preserve">⑤経費回収率は、これまで100％を上回っていたが、令和5年度から地方債の償還が開始されたことで、類似団体平均値をやや上回る数値となった。
今後も、経費削減等に積極的に取り組むとともに、使用料収入の確保に努める必要がある。
⑥汚水処理原価は、これまで緩やかな減少傾向にあったが、令和5年度から地方債の償還が開始されたことで、類似団体平均値をやや上回る数値となった。今後も、下水道施設の維持管理費等の増大が見込まれることから、施設管理の最適化を図るとと
もに、使用料収入の確保に努める必要がある。
</t>
    </r>
    <r>
      <rPr>
        <sz val="11"/>
        <color theme="1"/>
        <rFont val="ＭＳ ゴシック"/>
        <family val="3"/>
        <charset val="128"/>
      </rPr>
      <t>⑦施設利用率は、平成30年度以降同数（22.82％）で推移し、類似団体と比較すると低い水準にある。これは、処理区域内人口が減少していることなどによるものであり、今後、汚水処理需要動向によって施設規模の見直しを含めた効率的な事業運営計画を検討する必要がある。
⑧水洗化率は、平成30年度以降100.0％となっており、類似団体と比較して高い水準にある。</t>
    </r>
    <rPh sb="45" eb="47">
      <t>カイシ</t>
    </rPh>
    <rPh sb="177" eb="179">
      <t>レイワ</t>
    </rPh>
    <rPh sb="180" eb="182">
      <t>ネンド</t>
    </rPh>
    <rPh sb="184" eb="187">
      <t>チホウサイ</t>
    </rPh>
    <rPh sb="191" eb="193">
      <t>カイシ</t>
    </rPh>
    <rPh sb="210" eb="212">
      <t>ウワマワ</t>
    </rPh>
    <rPh sb="213" eb="215">
      <t>スウチ</t>
    </rPh>
    <phoneticPr fontId="4"/>
  </si>
  <si>
    <t>　経営の効率性・健全性については、概ね確保されているといえる。しかし、今後は少子高齢化に伴う人口減少などにより処理区域内人口が減少し、施設の維持経費を確保することが困難になる可能性があることから、施設の老朽化も含めた資産維持等の対策を講じる必要がある。
  特に、供用開始から30年以上経過している釜谷排水処理場については、今後、機能保全計画を作成し、機能保全工事を行うことを検討する必要がある。　</t>
    <rPh sb="129" eb="130">
      <t>トク</t>
    </rPh>
    <rPh sb="132" eb="134">
      <t>キョウヨウ</t>
    </rPh>
    <rPh sb="134" eb="136">
      <t>カイシ</t>
    </rPh>
    <rPh sb="140" eb="141">
      <t>ネン</t>
    </rPh>
    <rPh sb="141" eb="143">
      <t>イジョウ</t>
    </rPh>
    <rPh sb="143" eb="145">
      <t>ケイカ</t>
    </rPh>
    <rPh sb="149" eb="151">
      <t>カマタニ</t>
    </rPh>
    <rPh sb="151" eb="153">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</si>
</sst>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CF-481F-A546-390DB4E22E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C9CF-481F-A546-390DB4E22E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22.82</c:v>
                </c:pt>
                <c:pt idx="1">
                  <c:v>22.82</c:v>
                </c:pt>
                <c:pt idx="2">
                  <c:v>22.82</c:v>
                </c:pt>
                <c:pt idx="3">
                  <c:v>22.82</c:v>
                </c:pt>
                <c:pt idx="4">
                  <c:v>22.56</c:v>
                </c:pt>
              </c:numCache>
            </c:numRef>
          </c:val>
          <c:extLst>
            <c:ext xmlns:c16="http://schemas.microsoft.com/office/drawing/2014/chart" uri="{C3380CC4-5D6E-409C-BE32-E72D297353CC}">
              <c16:uniqueId val="{00000000-6694-49FD-A25C-45EB5CEA38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6694-49FD-A25C-45EB5CEA38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404-42E4-9B26-9D1B075FAB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7404-42E4-9B26-9D1B075FAB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120.76</c:v>
                </c:pt>
                <c:pt idx="1">
                  <c:v>117.01</c:v>
                </c:pt>
                <c:pt idx="2">
                  <c:v>116.69</c:v>
                </c:pt>
                <c:pt idx="3">
                  <c:v>139.79</c:v>
                </c:pt>
                <c:pt idx="4">
                  <c:v>65.87</c:v>
                </c:pt>
              </c:numCache>
            </c:numRef>
          </c:val>
          <c:extLst>
            <c:ext xmlns:c16="http://schemas.microsoft.com/office/drawing/2014/chart" uri="{C3380CC4-5D6E-409C-BE32-E72D297353CC}">
              <c16:uniqueId val="{00000000-C97E-4C18-8E3D-0000501265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7E-4C18-8E3D-0000501265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29-4785-8A02-ECBCD9AA89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29-4785-8A02-ECBCD9AA89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3-4B4D-8B23-8C0C9CB726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3-4B4D-8B23-8C0C9CB726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32-41F2-907A-634284A209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2-41F2-907A-634284A209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90-4082-B772-6A0ECE2AB5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0-4082-B772-6A0ECE2AB5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423.41</c:v>
                </c:pt>
                <c:pt idx="1">
                  <c:v>862.35</c:v>
                </c:pt>
                <c:pt idx="2">
                  <c:v>1061.69</c:v>
                </c:pt>
                <c:pt idx="3">
                  <c:v>1019.99</c:v>
                </c:pt>
                <c:pt idx="4">
                  <c:v>1139.6199999999999</c:v>
                </c:pt>
              </c:numCache>
            </c:numRef>
          </c:val>
          <c:extLst>
            <c:ext xmlns:c16="http://schemas.microsoft.com/office/drawing/2014/chart" uri="{C3380CC4-5D6E-409C-BE32-E72D297353CC}">
              <c16:uniqueId val="{00000000-E88C-464C-A06D-5E4B6EFA6E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E88C-464C-A06D-5E4B6EFA6E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121.35</c:v>
                </c:pt>
                <c:pt idx="1">
                  <c:v>117.52</c:v>
                </c:pt>
                <c:pt idx="2">
                  <c:v>116.97</c:v>
                </c:pt>
                <c:pt idx="3">
                  <c:v>141.27000000000001</c:v>
                </c:pt>
                <c:pt idx="4">
                  <c:v>52.48</c:v>
                </c:pt>
              </c:numCache>
            </c:numRef>
          </c:val>
          <c:extLst>
            <c:ext xmlns:c16="http://schemas.microsoft.com/office/drawing/2014/chart" uri="{C3380CC4-5D6E-409C-BE32-E72D297353CC}">
              <c16:uniqueId val="{00000000-F681-4315-B560-CAB65B610C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F681-4315-B560-CAB65B610C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177.98</c:v>
                </c:pt>
                <c:pt idx="1">
                  <c:v>168.61</c:v>
                </c:pt>
                <c:pt idx="2">
                  <c:v>172.64</c:v>
                </c:pt>
                <c:pt idx="3">
                  <c:v>148.80000000000001</c:v>
                </c:pt>
                <c:pt idx="4">
                  <c:v>401.11</c:v>
                </c:pt>
              </c:numCache>
            </c:numRef>
          </c:val>
          <c:extLst>
            <c:ext xmlns:c16="http://schemas.microsoft.com/office/drawing/2014/chart" uri="{C3380CC4-5D6E-409C-BE32-E72D297353CC}">
              <c16:uniqueId val="{00000000-FABC-4DCC-B1A1-9C07B0E243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FABC-4DCC-B1A1-9C07B0E243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84" sqref="BL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新潟県　粟島浦村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H1</v>
      </c>
      <c r="X8" s="39"/>
      <c r="Y8" s="39"/>
      <c r="Z8" s="39"/>
      <c r="AA8" s="39"/>
      <c r="AB8" s="39"/>
      <c r="AC8" s="39"/>
      <c r="AD8" s="40" t="str">
        <f>データ!$M$6</f>
        <v>非設置</v>
      </c>
      <c r="AE8" s="40"/>
      <c r="AF8" s="40"/>
      <c r="AG8" s="40"/>
      <c r="AH8" s="40"/>
      <c r="AI8" s="40"/>
      <c r="AJ8" s="40"/>
      <c r="AK8" s="3"/>
      <c r="AL8" s="41">
        <f>データ!S6</f>
        <v>323</v>
      </c>
      <c r="AM8" s="41"/>
      <c r="AN8" s="41"/>
      <c r="AO8" s="41"/>
      <c r="AP8" s="41"/>
      <c r="AQ8" s="41"/>
      <c r="AR8" s="41"/>
      <c r="AS8" s="41"/>
      <c r="AT8" s="34">
        <f>データ!T6</f>
        <v>9.7799999999999994</v>
      </c>
      <c r="AU8" s="34"/>
      <c r="AV8" s="34"/>
      <c r="AW8" s="34"/>
      <c r="AX8" s="34"/>
      <c r="AY8" s="34"/>
      <c r="AZ8" s="34"/>
      <c r="BA8" s="34"/>
      <c r="BB8" s="34">
        <f>データ!U6</f>
        <v>33.03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100</v>
      </c>
      <c r="Q10" s="34"/>
      <c r="R10" s="34"/>
      <c r="S10" s="34"/>
      <c r="T10" s="34"/>
      <c r="U10" s="34"/>
      <c r="V10" s="34"/>
      <c r="W10" s="34">
        <f>データ!Q6</f>
        <v>79.89</v>
      </c>
      <c r="X10" s="34"/>
      <c r="Y10" s="34"/>
      <c r="Z10" s="34"/>
      <c r="AA10" s="34"/>
      <c r="AB10" s="34"/>
      <c r="AC10" s="34"/>
      <c r="AD10" s="41">
        <f>データ!R6</f>
        <v>3960</v>
      </c>
      <c r="AE10" s="41"/>
      <c r="AF10" s="41"/>
      <c r="AG10" s="41"/>
      <c r="AH10" s="41"/>
      <c r="AI10" s="41"/>
      <c r="AJ10" s="41"/>
      <c r="AK10" s="2"/>
      <c r="AL10" s="41">
        <f>データ!V6</f>
        <v>321</v>
      </c>
      <c r="AM10" s="41"/>
      <c r="AN10" s="41"/>
      <c r="AO10" s="41"/>
      <c r="AP10" s="41"/>
      <c r="AQ10" s="41"/>
      <c r="AR10" s="41"/>
      <c r="AS10" s="41"/>
      <c r="AT10" s="34">
        <f>データ!W6</f>
        <v>0.12</v>
      </c>
      <c r="AU10" s="34"/>
      <c r="AV10" s="34"/>
      <c r="AW10" s="34"/>
      <c r="AX10" s="34"/>
      <c r="AY10" s="34"/>
      <c r="AZ10" s="34"/>
      <c r="BA10" s="34"/>
      <c r="BB10" s="34">
        <f>データ!X6</f>
        <v>2675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117</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119</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【1,069.89】</v>
      </c>
      <c r="I86" s="12" t="str">
        <f>データ!CA6</f>
        <v>【39.89】</v>
      </c>
      <c r="J86" s="12" t="str">
        <f>データ!CL6</f>
        <v>【426.52】</v>
      </c>
      <c r="K86" s="12" t="str">
        <f>データ!CW6</f>
        <v>【28.16】</v>
      </c>
      <c r="L86" s="12" t="str">
        <f>データ!DH6</f>
        <v>【80.73】</v>
      </c>
      <c r="M86" s="12" t="s">
        <v>44</v>
      </c>
      <c r="N86" s="12" t="s">
        <v>44</v>
      </c>
      <c r="O86" s="12" t="str">
        <f>データ!EO6</f>
        <v>【0.00】</v>
      </c>
    </row>
  </sheetData>
  <sheetProtection algorithmName="SHA-512" hashValue="//TTWh90ctMyfgYTRk6TXRq1FOhtFJHBA8OM+z3iiyg7CCiTC+gC979olHp5rFviV/Al1yiBkhIBZDITmH8iZw==" saltValue="Qz6wyG9YZ07/TFG98Z23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155861</v>
      </c>
      <c r="D6" s="19">
        <f t="shared" si="3"/>
        <v>47</v>
      </c>
      <c r="E6" s="19">
        <f t="shared" si="3"/>
        <v>17</v>
      </c>
      <c r="F6" s="19">
        <f t="shared" si="3"/>
        <v>6</v>
      </c>
      <c r="G6" s="19">
        <f t="shared" si="3"/>
        <v>0</v>
      </c>
      <c r="H6" s="19" t="str">
        <f t="shared" si="3"/>
        <v>新潟県　粟島浦村</v>
      </c>
      <c r="I6" s="19" t="str">
        <f t="shared" si="3"/>
        <v>法非適用</v>
      </c>
      <c r="J6" s="19" t="str">
        <f t="shared" si="3"/>
        <v>下水道事業</v>
      </c>
      <c r="K6" s="19" t="str">
        <f t="shared" si="3"/>
        <v>漁業集落排水</v>
      </c>
      <c r="L6" s="19" t="str">
        <f t="shared" si="3"/>
        <v>H1</v>
      </c>
      <c r="M6" s="19" t="str">
        <f t="shared" si="3"/>
        <v>非設置</v>
      </c>
      <c r="N6" s="20" t="str">
        <f t="shared" si="3"/>
        <v>-</v>
      </c>
      <c r="O6" s="20" t="str">
        <f t="shared" si="3"/>
        <v>該当数値なし</v>
      </c>
      <c r="P6" s="20">
        <f t="shared" si="3"/>
        <v>100</v>
      </c>
      <c r="Q6" s="20">
        <f t="shared" si="3"/>
        <v>79.89</v>
      </c>
      <c r="R6" s="20">
        <f t="shared" si="3"/>
        <v>3960</v>
      </c>
      <c r="S6" s="20">
        <f t="shared" si="3"/>
        <v>323</v>
      </c>
      <c r="T6" s="20">
        <f t="shared" si="3"/>
        <v>9.7799999999999994</v>
      </c>
      <c r="U6" s="20">
        <f t="shared" si="3"/>
        <v>33.03</v>
      </c>
      <c r="V6" s="20">
        <f t="shared" si="3"/>
        <v>321</v>
      </c>
      <c r="W6" s="20">
        <f t="shared" si="3"/>
        <v>0.12</v>
      </c>
      <c r="X6" s="20">
        <f t="shared" si="3"/>
        <v>2675</v>
      </c>
      <c r="Y6" s="21">
        <f>IF(Y7="",NA(),Y7)</f>
        <v>120.76</v>
      </c>
      <c r="Z6" s="21">
        <f t="shared" ref="Z6:AH6" si="4">IF(Z7="",NA(),Z7)</f>
        <v>117.01</v>
      </c>
      <c r="AA6" s="21">
        <f t="shared" si="4"/>
        <v>116.69</v>
      </c>
      <c r="AB6" s="21">
        <f t="shared" si="4"/>
        <v>139.79</v>
      </c>
      <c r="AC6" s="21">
        <f t="shared" si="4"/>
        <v>65.87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423.41</v>
      </c>
      <c r="BG6" s="21">
        <f t="shared" ref="BG6:BO6" si="7">IF(BG7="",NA(),BG7)</f>
        <v>862.35</v>
      </c>
      <c r="BH6" s="21">
        <f t="shared" si="7"/>
        <v>1061.69</v>
      </c>
      <c r="BI6" s="21">
        <f t="shared" si="7"/>
        <v>1019.99</v>
      </c>
      <c r="BJ6" s="21">
        <f t="shared" si="7"/>
        <v>1139.6199999999999</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121.35</v>
      </c>
      <c r="BR6" s="21">
        <f t="shared" ref="BR6:BZ6" si="8">IF(BR7="",NA(),BR7)</f>
        <v>117.52</v>
      </c>
      <c r="BS6" s="21">
        <f t="shared" si="8"/>
        <v>116.97</v>
      </c>
      <c r="BT6" s="21">
        <f t="shared" si="8"/>
        <v>141.27000000000001</v>
      </c>
      <c r="BU6" s="21">
        <f t="shared" si="8"/>
        <v>52.48</v>
      </c>
      <c r="BV6" s="21">
        <f t="shared" si="8"/>
        <v>56.93</v>
      </c>
      <c r="BW6" s="21">
        <f t="shared" si="8"/>
        <v>49.44</v>
      </c>
      <c r="BX6" s="21">
        <f t="shared" si="8"/>
        <v>54.39</v>
      </c>
      <c r="BY6" s="21">
        <f t="shared" si="8"/>
        <v>48.98</v>
      </c>
      <c r="BZ6" s="21">
        <f t="shared" si="8"/>
        <v>46.45</v>
      </c>
      <c r="CA6" s="20" t="str">
        <f>IF(CA7="","",IF(CA7="-","【-】","【"&amp;SUBSTITUTE(TEXT(CA7,"#,##0.00"),"-","△")&amp;"】"))</f>
        <v>【39.89】</v>
      </c>
      <c r="CB6" s="21">
        <f>IF(CB7="",NA(),CB7)</f>
        <v>177.98</v>
      </c>
      <c r="CC6" s="21">
        <f t="shared" ref="CC6:CK6" si="9">IF(CC7="",NA(),CC7)</f>
        <v>168.61</v>
      </c>
      <c r="CD6" s="21">
        <f t="shared" si="9"/>
        <v>172.64</v>
      </c>
      <c r="CE6" s="21">
        <f t="shared" si="9"/>
        <v>148.80000000000001</v>
      </c>
      <c r="CF6" s="21">
        <f t="shared" si="9"/>
        <v>401.11</v>
      </c>
      <c r="CG6" s="21">
        <f t="shared" si="9"/>
        <v>300.17</v>
      </c>
      <c r="CH6" s="21">
        <f t="shared" si="9"/>
        <v>343.49</v>
      </c>
      <c r="CI6" s="21">
        <f t="shared" si="9"/>
        <v>318.06</v>
      </c>
      <c r="CJ6" s="21">
        <f t="shared" si="9"/>
        <v>362.51</v>
      </c>
      <c r="CK6" s="21">
        <f t="shared" si="9"/>
        <v>361.83</v>
      </c>
      <c r="CL6" s="20" t="str">
        <f>IF(CL7="","",IF(CL7="-","【-】","【"&amp;SUBSTITUTE(TEXT(CL7,"#,##0.00"),"-","△")&amp;"】"))</f>
        <v>【426.52】</v>
      </c>
      <c r="CM6" s="21">
        <f>IF(CM7="",NA(),CM7)</f>
        <v>22.82</v>
      </c>
      <c r="CN6" s="21">
        <f t="shared" ref="CN6:CV6" si="10">IF(CN7="",NA(),CN7)</f>
        <v>22.82</v>
      </c>
      <c r="CO6" s="21">
        <f t="shared" si="10"/>
        <v>22.82</v>
      </c>
      <c r="CP6" s="21">
        <f t="shared" si="10"/>
        <v>22.82</v>
      </c>
      <c r="CQ6" s="21">
        <f t="shared" si="10"/>
        <v>22.56</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100</v>
      </c>
      <c r="CY6" s="21">
        <f t="shared" ref="CY6:DG6" si="11">IF(CY7="",NA(),CY7)</f>
        <v>100</v>
      </c>
      <c r="CZ6" s="21">
        <f t="shared" si="11"/>
        <v>100</v>
      </c>
      <c r="DA6" s="21">
        <f t="shared" si="11"/>
        <v>100</v>
      </c>
      <c r="DB6" s="21">
        <f t="shared" si="11"/>
        <v>100</v>
      </c>
      <c r="DC6" s="21">
        <f t="shared" si="11"/>
        <v>86.33</v>
      </c>
      <c r="DD6" s="21">
        <f t="shared" si="11"/>
        <v>87.49</v>
      </c>
      <c r="DE6" s="21">
        <f t="shared" si="11"/>
        <v>87.61</v>
      </c>
      <c r="DF6" s="21">
        <f t="shared" si="11"/>
        <v>87.94</v>
      </c>
      <c r="DG6" s="21">
        <f t="shared" si="11"/>
        <v>85.45</v>
      </c>
      <c r="DH6" s="20" t="str">
        <f>IF(DH7="","",IF(DH7="-","【-】","【"&amp;SUBSTITUTE(TEXT(DH7,"#,##0.00"),"-","△")&amp;"】"))</f>
        <v>【80.73】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5" s="22" customFormat="1" x14ac:dyDescent="0.15">
      <c r="A7" s="14"/>
      <c r="B7" s="23">
        <v>2023</v>
      </c>
      <c r="C7" s="23">
        <v>155861</v>
      </c>
      <c r="D7" s="23">
        <v>47</v>
      </c>
      <c r="E7" s="23">
        <v>17</v>
      </c>
      <c r="F7" s="23">
        <v>6</v>
      </c>
      <c r="G7" s="23">
        <v>0</v>
      </c>
      <c r="H7" s="23" t="s">
        <v>98</v>
      </c>
      <c r="I7" s="23" t="s">
        <v>99</v>
      </c>
      <c r="J7" s="23" t="s">
        <v>100</v>
      </c>
      <c r="K7" s="23" t="s">
        <v>101</v>
      </c>
      <c r="L7" s="23" t="s">
        <v>102</v>
      </c>
      <c r="M7" s="23" t="s">
        <v>103</v>
      </c>
      <c r="N7" s="24" t="s">
        <v>104</v>
      </c>
      <c r="O7" s="24" t="s">
        <v>105</v>
      </c>
      <c r="P7" s="24">
        <v>100</v>
      </c>
      <c r="Q7" s="24">
        <v>79.89</v>
      </c>
      <c r="R7" s="24">
        <v>3960</v>
      </c>
      <c r="S7" s="24">
        <v>323</v>
      </c>
      <c r="T7" s="24">
        <v>9.7799999999999994</v>
      </c>
      <c r="U7" s="24">
        <v>33.03</v>
      </c>
      <c r="V7" s="24">
        <v>321</v>
      </c>
      <c r="W7" s="24">
        <v>0.12</v>
      </c>
      <c r="X7" s="24">
        <v>2675</v>
      </c>
      <c r="Y7" s="24">
        <v>120.76</v>
      </c>
      <c r="Z7" s="24">
        <v>117.01</v>
      </c>
      <c r="AA7" s="24">
        <v>116.69</v>
      </c>
      <c r="AB7" s="24">
        <v>139.79</v>
      </c>
      <c r="AC7" s="24">
        <v>65.87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423.41</v>
      </c>
      <c r="BG7" s="24">
        <v>862.35</v>
      </c>
      <c r="BH7" s="24">
        <v>1061.69</v>
      </c>
      <c r="BI7" s="24">
        <v>1019.99</v>
      </c>
      <c r="BJ7" s="24">
        <v>1139.6199999999999</v>
      </c>
      <c r="BK7" s="24">
        <v>641.42999999999995</v>
      </c>
      <c r="BL7" s="24">
        <v>807.81</v>
      </c>
      <c r="BM7" s="24">
        <v>733.23</v>
      </c>
      <c r="BN7" s="24">
        <v>607.88</v>
      </c>
      <c r="BO7" s="24">
        <v>892.29</v>
      </c>
      <c r="BP7" s="24">
        <v>1069.8900000000001</v>
      </c>
      <c r="BQ7" s="24">
        <v>121.35</v>
      </c>
      <c r="BR7" s="24">
        <v>117.52</v>
      </c>
      <c r="BS7" s="24">
        <v>116.97</v>
      </c>
      <c r="BT7" s="24">
        <v>141.27000000000001</v>
      </c>
      <c r="BU7" s="24">
        <v>52.48</v>
      </c>
      <c r="BV7" s="24">
        <v>56.93</v>
      </c>
      <c r="BW7" s="24">
        <v>49.44</v>
      </c>
      <c r="BX7" s="24">
        <v>54.39</v>
      </c>
      <c r="BY7" s="24">
        <v>48.98</v>
      </c>
      <c r="BZ7" s="24">
        <v>46.45</v>
      </c>
      <c r="CA7" s="24">
        <v>39.89</v>
      </c>
      <c r="CB7" s="24">
        <v>177.98</v>
      </c>
      <c r="CC7" s="24">
        <v>168.61</v>
      </c>
      <c r="CD7" s="24">
        <v>172.64</v>
      </c>
      <c r="CE7" s="24">
        <v>148.80000000000001</v>
      </c>
      <c r="CF7" s="24">
        <v>401.11</v>
      </c>
      <c r="CG7" s="24">
        <v>300.17</v>
      </c>
      <c r="CH7" s="24">
        <v>343.49</v>
      </c>
      <c r="CI7" s="24">
        <v>318.06</v>
      </c>
      <c r="CJ7" s="24">
        <v>362.51</v>
      </c>
      <c r="CK7" s="24">
        <v>361.83</v>
      </c>
      <c r="CL7" s="24">
        <v>426.52</v>
      </c>
      <c r="CM7" s="24">
        <v>22.82</v>
      </c>
      <c r="CN7" s="24">
        <v>22.82</v>
      </c>
      <c r="CO7" s="24">
        <v>22.82</v>
      </c>
      <c r="CP7" s="24">
        <v>22.82</v>
      </c>
      <c r="CQ7" s="24">
        <v>22.56</v>
      </c>
      <c r="CR7" s="24">
        <v>39.130000000000003</v>
      </c>
      <c r="CS7" s="24">
        <v>40.29</v>
      </c>
      <c r="CT7" s="24">
        <v>40.11</v>
      </c>
      <c r="CU7" s="24">
        <v>37.67</v>
      </c>
      <c r="CV7" s="24">
        <v>30.99</v>
      </c>
      <c r="CW7" s="24">
        <v>28.16</v>
      </c>
      <c r="CX7" s="24">
        <v>100</v>
      </c>
      <c r="CY7" s="24">
        <v>100</v>
      </c>
      <c r="CZ7" s="24">
        <v>100</v>
      </c>
      <c r="DA7" s="24">
        <v>100</v>
      </c>
      <c r="DB7" s="24">
        <v>100</v>
      </c>
      <c r="DC7" s="24">
        <v>86.33</v>
      </c>
      <c r="DD7" s="24">
        <v>87.49</v>
      </c>
      <c r="DE7" s="24">
        <v>87.61</v>
      </c>
      <c r="DF7" s="24">
        <v>87.94</v>
      </c>
      <c r="DG7" s="24">
        <v>85.45</v>
      </c>
      <c r="DH7" s="24">
        <v>80.73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0.01</v>
      </c>
      <c r="EL7" s="24">
        <v>0</v>
      </c>
      <c r="EM7" s="24">
        <v>0.02</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植木 拓也</dc:creator>
  <cp:lastModifiedBy>河内 則子</cp:lastModifiedBy>
  <cp:lastPrinted>2025-02-17T06:44:42Z</cp:lastPrinted>
  <dcterms:created xsi:type="dcterms:W3CDTF">2025-02-17T07:11:38Z</dcterms:created>
  <dcterms:modified xsi:type="dcterms:W3CDTF">2025-03-07T11:35:27Z</dcterms:modified>
</cp:coreProperties>
</file>