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C:\Users\ws112\Desktop\経営比較分析　0127まで\2_回答\"/>
    </mc:Choice>
  </mc:AlternateContent>
  <xr:revisionPtr revIDLastSave="0" documentId="13_ncr:1_{58AEF777-CAF2-4DE0-80E0-F33DA4FE5F4D}" xr6:coauthVersionLast="36" xr6:coauthVersionMax="36" xr10:uidLastSave="{00000000-0000-0000-0000-000000000000}"/>
  <workbookProtection workbookAlgorithmName="SHA-512" workbookHashValue="csnwfw+XG0zRltdHj48mFmsnlZio9YTVvbLuOWPOgAI8AtRV6dwQyTskvwjMt/6Bp0756jxeSA25D+EhH1nzJg==" workbookSaltValue="vVPSqERs3DZ72T5uBuTAvQ=="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<sst xmlns="http://schemas.openxmlformats.org/spreadsheetml/2006/main" count="281" uniqueCount="118">
  <si>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</si>
  <si>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</si>
  <si>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</si>
  <si>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</si>
  <si>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</si>
  <si>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</si>
  <si>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</si>
  <si>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</si>
  <si>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</si>
  <si>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</si>
  <si>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</si>
  <si>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</si>
  <si>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</si>
  <si>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</si>
  <si>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</si>
  <si>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</si>
  <si>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</si>
  <si>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</si>
  <si>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</si>
  <si>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</si>
  <si>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</si>
  <si>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</si>
  <si>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</si>
  <si>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</si>
  <si>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</si>
  <si>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</si>
  <si>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</si>
  <si>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</si>
  <si>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</si>
  <si>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</si>
  <si>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</si>
  <si>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</si>
  <si>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</si>
  <si>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</si>
  <si>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</si>
  <si>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</si>
  <si>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</si>
  <si>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</si>
  <si>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</si>
  <si>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</si>
  <si>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</si>
  <si>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</si>
  <si>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</si>
  <si>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</si>
  <si>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</si>
  <si>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</si>
  <si>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</si>
  <si>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</si>
  <si>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</si>
  <si>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</si>
  <si>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</si>
  <si>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</si>
  <si>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</si>
  <si>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</si>
  <si>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</si>
  <si>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</si>
  <si>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</si>
  <si>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</si>
  <si>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</si>
  <si>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</si>
  <si>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</si>
  <si>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</si>
  <si>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</si>
  <si>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</si>
  <si>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</si>
  <si>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</si>
  <si>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</si>
  <si>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</si>
  <si>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</si>
  <si>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</si>
  <si>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</si>
  <si>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</si>
  <si>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</si>
  <si>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</si>
  <si>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</si>
  <si>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</si>
  <si>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</si>
  <si>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</si>
  <si>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</si>
  <si>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</si>
  <si>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</si>
  <si>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</si>
  <si>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</si>
  <si>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</si>
  <si>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</si>
  <si>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</si>
  <si>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</si>
  <si>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</si>
  <si>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</si>
  <si>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</si>
  <si>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</si>
  <si>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</si>
  <si>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</si>
  <si>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</si>
  <si>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</si>
  <si>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</si>
  <si>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粟島浦村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</si>
  <si>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</si>
  <si>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</si>
  <si>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</si>
  <si>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</si>
  <si>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</si>
  <si>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</si>
  <si>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</si>
  <si>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</si>
  <si>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</si>
  <si>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</si>
  <si>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</si>
  <si>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</si>
  <si>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</si>
  <si>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</si>
  <si>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</si>
  <si>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</si>
  <si>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</si>
  <si>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</si>
  <si>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収益的収支比率は、毎年度100％を上回っている状況が続いており、令和元年度も106.05％であった。経営状況は健全な水準にあるといえる。
　また、料金回収率も、毎年度100％を上回り、令和元年度も106.05%であった。類似団体平均（42.5%）と比較しても大幅に上回っており、経営に必要な経費を料金収入で賄うことができている。
　一方、給水原価は、類似団体平均と比較すれば下回ってはいるものの、緩やかな上昇傾向にある。これは大口利用となる民宿の減少や観光客の減少に伴い、有収水量が減少傾向にあることが要因の一つと考えられる。
　施設利用率は、令和元年度、20.08％であり、緩やかに上昇してきてはいるものの、類似団体平均と比較すると低い水準にある。これは、給水人口が減少していることなどによるものであり、今後、水需要の動向によって施設規模の見直しを含めた効率的な事業運営計画を検討する必要がある。
　有収率は、類似団体平均を下回っており、近年さらに減少傾向にある。これは、人口減や民宿減から、有収の割合が減少してきたためであると考えられる。</t>
    <rPh sb="33" eb="35">
      <t>レイワ</t>
    </rPh>
    <rPh sb="35" eb="36">
      <t>ガン</t>
    </rPh>
    <rPh sb="36" eb="37">
      <t>ネン</t>
    </rPh>
    <rPh sb="81" eb="84">
      <t>マイネンド</t>
    </rPh>
    <rPh sb="93" eb="95">
      <t>レイワ</t>
    </rPh>
    <rPh sb="95" eb="96">
      <t>ガン</t>
    </rPh>
    <rPh sb="151" eb="153">
      <t>シュウニュウ</t>
    </rPh>
    <rPh sb="273" eb="275">
      <t>レイワ</t>
    </rPh>
    <rPh sb="275" eb="276">
      <t>ガン</t>
    </rPh>
    <phoneticPr fontId="4"/>
  </si>
  <si>
    <t>　粟島浦村は、現在給水人口321人で、地下水、表流水を主な水源としており、有収水量密度0.24千㎥／ha、水道事業経営指標における分類は「給水人口５千人未満」、水源別区分は「その他」、有収水量密度は「全国平均未満の類型（類型区分：ｄ９）」に属する。また、水道は、「１簡易水道事業」を経営し、普及率は100.0％である。
　現在、経営の効率性、健全性は概ね確保されているといえる。しかしながら、少子・高齢化の進行や、給水人口、大口利用民宿の減少等により、料金収入の減少が見込まれ、維持管理費が増加傾向にあり、更なる経費節減に努めていく必要がある。さらに、各指標の傾向を十分に分析し、資産維持等の対策を講じる必要があり、今後も施設の老朽化に備えた処理場施設等の計画的な更新を行い、健全な事業運営に努めていく。</t>
    <rPh sb="104" eb="106">
      <t>ミマン</t>
    </rPh>
    <phoneticPr fontId="4"/>
  </si>
  <si>
    <t>　簡易水道事業の管路更新投資の実施状況を示す過去5年間の管路更新率が0％となっている。これは平成19年までに石綿管から塩ビ管に更改したためである。
　今後、令和3年度に新たに地域水道ビジョンを策定する予定である。その際に、経年化の進む水道施設や送水管路等の健全度を適切に評価し、健全経営を維持しながら計画的に進めていく予定である。</t>
    <rPh sb="75" eb="77">
      <t>コンゴ</t>
    </rPh>
    <rPh sb="78" eb="80">
      <t>レイワ</t>
    </rPh>
    <rPh sb="81" eb="83">
      <t>ネンド</t>
    </rPh>
    <rPh sb="84" eb="85">
      <t>アラ</t>
    </rPh>
    <rPh sb="87" eb="89">
      <t>チイキ</t>
    </rPh>
    <rPh sb="89" eb="91">
      <t>スイドウ</t>
    </rPh>
    <rPh sb="96" eb="98">
      <t>サクテイ</t>
    </rPh>
    <rPh sb="100" eb="102">
      <t>ヨテイ</t>
    </rPh>
    <rPh sb="108" eb="109">
      <t>サイ</t>
    </rPh>
    <rPh sb="111" eb="114">
      <t>ケイネンカ</t>
    </rPh>
    <rPh sb="115" eb="116">
      <t>スス</t>
    </rPh>
    <rPh sb="117" eb="119">
      <t>スイドウ</t>
    </rPh>
    <rPh sb="119" eb="121">
      <t>シセツ</t>
    </rPh>
    <rPh sb="122" eb="125">
      <t>ソウスイカン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</si>
</sst>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AF-48BC-8C7E-B8CD20A64C9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5FAF-48BC-8C7E-B8CD20A64C9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18.46</c:v>
                </c:pt>
                <c:pt idx="1">
                  <c:v>17.59</c:v>
                </c:pt>
                <c:pt idx="2">
                  <c:v>19.5</c:v>
                </c:pt>
                <c:pt idx="3">
                  <c:v>20.3</c:v>
                </c:pt>
                <c:pt idx="4">
                  <c:v>20.079999999999998</c:v>
                </c:pt>
              </c:numCache>
            </c:numRef>
          </c:val>
          <c:extLst>
            <c:ext xmlns:c16="http://schemas.microsoft.com/office/drawing/2014/chart" uri="{C3380CC4-5D6E-409C-BE32-E72D297353CC}">
              <c16:uniqueId val="{00000000-14C5-4054-B244-E95236BC28E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14C5-4054-B244-E95236BC28E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71.680000000000007</c:v>
                </c:pt>
                <c:pt idx="1">
                  <c:v>70.62</c:v>
                </c:pt>
                <c:pt idx="2">
                  <c:v>61.05</c:v>
                </c:pt>
                <c:pt idx="3">
                  <c:v>56.29</c:v>
                </c:pt>
                <c:pt idx="4">
                  <c:v>57.41</c:v>
                </c:pt>
              </c:numCache>
            </c:numRef>
          </c:val>
          <c:extLst>
            <c:ext xmlns:c16="http://schemas.microsoft.com/office/drawing/2014/chart" uri="{C3380CC4-5D6E-409C-BE32-E72D297353CC}">
              <c16:uniqueId val="{00000000-3CE8-4B40-A0E9-5FCDCA5CC99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3CE8-4B40-A0E9-5FCDCA5CC99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158.36000000000001</c:v>
                </c:pt>
                <c:pt idx="1">
                  <c:v>118.84</c:v>
                </c:pt>
                <c:pt idx="2">
                  <c:v>129.87</c:v>
                </c:pt>
                <c:pt idx="3">
                  <c:v>101.17</c:v>
                </c:pt>
                <c:pt idx="4">
                  <c:v>106.05</c:v>
                </c:pt>
              </c:numCache>
            </c:numRef>
          </c:val>
          <c:extLst>
            <c:ext xmlns:c16="http://schemas.microsoft.com/office/drawing/2014/chart" uri="{C3380CC4-5D6E-409C-BE32-E72D297353CC}">
              <c16:uniqueId val="{00000000-E627-433C-874D-B9C3694014E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E627-433C-874D-B9C3694014E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49-49CD-8902-FF82E1BA2C4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49-49CD-8902-FF82E1BA2C4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88-4A65-9BBD-A3C09980075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88-4A65-9BBD-A3C09980075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93-48A7-A8C7-26B47A1C7DE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93-48A7-A8C7-26B47A1C7DE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9D-48F5-8DFB-9CED0244FB4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9D-48F5-8DFB-9CED0244FB4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07-4F99-A14A-96A9863FFE1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2007-4F99-A14A-96A9863FFE1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141.30000000000001</c:v>
                </c:pt>
                <c:pt idx="1">
                  <c:v>100.54</c:v>
                </c:pt>
                <c:pt idx="2">
                  <c:v>109.63</c:v>
                </c:pt>
                <c:pt idx="3">
                  <c:v>101.16</c:v>
                </c:pt>
                <c:pt idx="4">
                  <c:v>106.05</c:v>
                </c:pt>
              </c:numCache>
            </c:numRef>
          </c:val>
          <c:extLst>
            <c:ext xmlns:c16="http://schemas.microsoft.com/office/drawing/2014/chart" uri="{C3380CC4-5D6E-409C-BE32-E72D297353CC}">
              <c16:uniqueId val="{00000000-28A0-4582-903C-31E7D0B578E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28A0-4582-903C-31E7D0B578E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155.11000000000001</c:v>
                </c:pt>
                <c:pt idx="1">
                  <c:v>218.69</c:v>
                </c:pt>
                <c:pt idx="2">
                  <c:v>206.39</c:v>
                </c:pt>
                <c:pt idx="3">
                  <c:v>220.69</c:v>
                </c:pt>
                <c:pt idx="4">
                  <c:v>216.02</c:v>
                </c:pt>
              </c:numCache>
            </c:numRef>
          </c:val>
          <c:extLst>
            <c:ext xmlns:c16="http://schemas.microsoft.com/office/drawing/2014/chart" uri="{C3380CC4-5D6E-409C-BE32-E72D297353CC}">
              <c16:uniqueId val="{00000000-9DD9-4F44-BD13-985A7844F59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9DD9-4F44-BD13-985A7844F59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新潟県　粟島浦村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2"/>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67" t="str">
        <f>データ!$I$6</f>
        <v>法非適用</v>
      </c>
      <c r="C8" s="67"/>
      <c r="D8" s="67"/>
      <c r="E8" s="67"/>
      <c r="F8" s="67"/>
      <c r="G8" s="67"/>
      <c r="H8" s="67"/>
      <c r="I8" s="67" t="str">
        <f>データ!$J$6</f>
        <v>水道事業</v>
      </c>
      <c r="J8" s="67"/>
      <c r="K8" s="67"/>
      <c r="L8" s="67"/>
      <c r="M8" s="67"/>
      <c r="N8" s="67"/>
      <c r="O8" s="67"/>
      <c r="P8" s="67" t="str">
        <f>データ!$K$6</f>
        <v>簡易水道事業</v>
      </c>
      <c r="Q8" s="67"/>
      <c r="R8" s="67"/>
      <c r="S8" s="67"/>
      <c r="T8" s="67"/>
      <c r="U8" s="67"/>
      <c r="V8" s="67"/>
      <c r="W8" s="67" t="str">
        <f>データ!$L$6</f>
        <v>D4</v>
      </c>
      <c r="X8" s="67"/>
      <c r="Y8" s="67"/>
      <c r="Z8" s="67"/>
      <c r="AA8" s="67"/>
      <c r="AB8" s="67"/>
      <c r="AC8" s="67"/>
      <c r="AD8" s="67" t="str">
        <f>データ!$M$6</f>
        <v>非設置</v>
      </c>
      <c r="AE8" s="67"/>
      <c r="AF8" s="67"/>
      <c r="AG8" s="67"/>
      <c r="AH8" s="67"/>
      <c r="AI8" s="67"/>
      <c r="AJ8" s="67"/>
      <c r="AK8" s="2"/>
      <c r="AL8" s="61">
        <f>データ!$R$6</f>
        <v>340</v>
      </c>
      <c r="AM8" s="61"/>
      <c r="AN8" s="61"/>
      <c r="AO8" s="61"/>
      <c r="AP8" s="61"/>
      <c r="AQ8" s="61"/>
      <c r="AR8" s="61"/>
      <c r="AS8" s="61"/>
      <c r="AT8" s="60">
        <f>データ!$S$6</f>
        <v>9.7799999999999994</v>
      </c>
      <c r="AU8" s="60"/>
      <c r="AV8" s="60"/>
      <c r="AW8" s="60"/>
      <c r="AX8" s="60"/>
      <c r="AY8" s="60"/>
      <c r="AZ8" s="60"/>
      <c r="BA8" s="60"/>
      <c r="BB8" s="60">
        <f>データ!$T$6</f>
        <v>34.76</v>
      </c>
      <c r="BC8" s="60"/>
      <c r="BD8" s="60"/>
      <c r="BE8" s="60"/>
      <c r="BF8" s="60"/>
      <c r="BG8" s="60"/>
      <c r="BH8" s="60"/>
      <c r="BI8" s="60"/>
      <c r="BJ8" s="3"/>
      <c r="BK8" s="3"/>
      <c r="BL8" s="64" t="s">
        <v>10</v>
      </c>
      <c r="BM8" s="65"/>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2"/>
      <c r="AE9" s="2"/>
      <c r="AF9" s="2"/>
      <c r="AG9" s="2"/>
      <c r="AH9" s="3"/>
      <c r="AI9" s="2"/>
      <c r="AJ9" s="2"/>
      <c r="AK9" s="2"/>
      <c r="AL9" s="66" t="s">
        <v>16</v>
      </c>
      <c r="AM9" s="66"/>
      <c r="AN9" s="66"/>
      <c r="AO9" s="66"/>
      <c r="AP9" s="66"/>
      <c r="AQ9" s="66"/>
      <c r="AR9" s="66"/>
      <c r="AS9" s="66"/>
      <c r="AT9" s="66" t="s">
        <v>17</v>
      </c>
      <c r="AU9" s="66"/>
      <c r="AV9" s="66"/>
      <c r="AW9" s="66"/>
      <c r="AX9" s="66"/>
      <c r="AY9" s="66"/>
      <c r="AZ9" s="66"/>
      <c r="BA9" s="66"/>
      <c r="BB9" s="66" t="s">
        <v>18</v>
      </c>
      <c r="BC9" s="66"/>
      <c r="BD9" s="66"/>
      <c r="BE9" s="66"/>
      <c r="BF9" s="66"/>
      <c r="BG9" s="66"/>
      <c r="BH9" s="66"/>
      <c r="BI9" s="66"/>
      <c r="BJ9" s="3"/>
      <c r="BK9" s="3"/>
      <c r="BL9" s="58" t="s">
        <v>19</v>
      </c>
      <c r="BM9" s="59"/>
      <c r="BN9" s="10" t="s">
        <v>20</v>
      </c>
      <c r="BO9" s="11"/>
      <c r="BP9" s="11"/>
      <c r="BQ9" s="11"/>
      <c r="BR9" s="11"/>
      <c r="BS9" s="11"/>
      <c r="BT9" s="11"/>
      <c r="BU9" s="11"/>
      <c r="BV9" s="11"/>
      <c r="BW9" s="11"/>
      <c r="BX9" s="11"/>
      <c r="BY9" s="12"/>
    </row>
    <row r="10" spans="1:78" ht="18.75" customHeight="1" x14ac:dyDescent="0.15">
      <c r="A10" s="2"/>
      <c r="B10" s="60" t="str">
        <f>データ!$N$6</f>
        <v>-</v>
      </c>
      <c r="C10" s="60"/>
      <c r="D10" s="60"/>
      <c r="E10" s="60"/>
      <c r="F10" s="60"/>
      <c r="G10" s="60"/>
      <c r="H10" s="60"/>
      <c r="I10" s="60" t="str">
        <f>データ!$O$6</f>
        <v>該当数値なし</v>
      </c>
      <c r="J10" s="60"/>
      <c r="K10" s="60"/>
      <c r="L10" s="60"/>
      <c r="M10" s="60"/>
      <c r="N10" s="60"/>
      <c r="O10" s="60"/>
      <c r="P10" s="60">
        <f>データ!$P$6</f>
        <v>100</v>
      </c>
      <c r="Q10" s="60"/>
      <c r="R10" s="60"/>
      <c r="S10" s="60"/>
      <c r="T10" s="60"/>
      <c r="U10" s="60"/>
      <c r="V10" s="60"/>
      <c r="W10" s="61">
        <f>データ!$Q$6</f>
        <v>3960</v>
      </c>
      <c r="X10" s="61"/>
      <c r="Y10" s="61"/>
      <c r="Z10" s="61"/>
      <c r="AA10" s="61"/>
      <c r="AB10" s="61"/>
      <c r="AC10" s="61"/>
      <c r="AD10" s="2"/>
      <c r="AE10" s="2"/>
      <c r="AF10" s="2"/>
      <c r="AG10" s="2"/>
      <c r="AH10" s="2"/>
      <c r="AI10" s="2"/>
      <c r="AJ10" s="2"/>
      <c r="AK10" s="2"/>
      <c r="AL10" s="61">
        <f>データ!$U$6</f>
        <v>321</v>
      </c>
      <c r="AM10" s="61"/>
      <c r="AN10" s="61"/>
      <c r="AO10" s="61"/>
      <c r="AP10" s="61"/>
      <c r="AQ10" s="61"/>
      <c r="AR10" s="61"/>
      <c r="AS10" s="61"/>
      <c r="AT10" s="60">
        <f>データ!$V$6</f>
        <v>1.75</v>
      </c>
      <c r="AU10" s="60"/>
      <c r="AV10" s="60"/>
      <c r="AW10" s="60"/>
      <c r="AX10" s="60"/>
      <c r="AY10" s="60"/>
      <c r="AZ10" s="60"/>
      <c r="BA10" s="60"/>
      <c r="BB10" s="60">
        <f>データ!$W$6</f>
        <v>183.43</v>
      </c>
      <c r="BC10" s="60"/>
      <c r="BD10" s="60"/>
      <c r="BE10" s="60"/>
      <c r="BF10" s="60"/>
      <c r="BG10" s="60"/>
      <c r="BH10" s="60"/>
      <c r="BI10" s="60"/>
      <c r="BJ10" s="2"/>
      <c r="BK10" s="2"/>
      <c r="BL10" s="62" t="s">
        <v>21</v>
      </c>
      <c r="BM10" s="6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115</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26</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117</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78"/>
      <c r="BM60" s="79"/>
      <c r="BN60" s="79"/>
      <c r="BO60" s="79"/>
      <c r="BP60" s="79"/>
      <c r="BQ60" s="79"/>
      <c r="BR60" s="79"/>
      <c r="BS60" s="79"/>
      <c r="BT60" s="79"/>
      <c r="BU60" s="79"/>
      <c r="BV60" s="79"/>
      <c r="BW60" s="79"/>
      <c r="BX60" s="79"/>
      <c r="BY60" s="79"/>
      <c r="BZ60" s="8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28</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116</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42</v>
      </c>
      <c r="O85" s="27" t="str">
        <f>データ!EN6</f>
        <v>【0.56】</v>
      </c>
    </row>
  </sheetData>
  <sheetProtection algorithmName="SHA-512" hashValue="Ovid3QPFKa10JZpnChc9o8r4YjV6LhvqFnf2TgA17JAdpku88Sgeqx6gqguFn0bAUPLTL8JQlaYJMillabiFQQ==" saltValue="I/MXIlrdU4X0e/TaCgu5N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29" t="s">
        <v>55</v>
      </c>
      <c r="B4" s="31"/>
      <c r="C4" s="31"/>
      <c r="D4" s="31"/>
      <c r="E4" s="31"/>
      <c r="F4" s="31"/>
      <c r="G4" s="31"/>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155861</v>
      </c>
      <c r="D6" s="34">
        <f t="shared" si="3"/>
        <v>47</v>
      </c>
      <c r="E6" s="34">
        <f t="shared" si="3"/>
        <v>1</v>
      </c>
      <c r="F6" s="34">
        <f t="shared" si="3"/>
        <v>0</v>
      </c>
      <c r="G6" s="34">
        <f t="shared" si="3"/>
        <v>0</v>
      </c>
      <c r="H6" s="34" t="str">
        <f t="shared" si="3"/>
        <v>新潟県　粟島浦村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3960</v>
      </c>
      <c r="R6" s="35">
        <f t="shared" si="3"/>
        <v>340</v>
      </c>
      <c r="S6" s="35">
        <f t="shared" si="3"/>
        <v>9.7799999999999994</v>
      </c>
      <c r="T6" s="35">
        <f t="shared" si="3"/>
        <v>34.76</v>
      </c>
      <c r="U6" s="35">
        <f t="shared" si="3"/>
        <v>321</v>
      </c>
      <c r="V6" s="35">
        <f t="shared" si="3"/>
        <v>1.75</v>
      </c>
      <c r="W6" s="35">
        <f t="shared" si="3"/>
        <v>183.43</v>
      </c>
      <c r="X6" s="36">
        <f>IF(X7="",NA(),X7)</f>
        <v>158.36000000000001</v>
      </c>
      <c r="Y6" s="36">
        <f t="shared" ref="Y6:AG6" si="4">IF(Y7="",NA(),Y7)</f>
        <v>118.84</v>
      </c>
      <c r="Z6" s="36">
        <f t="shared" si="4"/>
        <v>129.87</v>
      </c>
      <c r="AA6" s="36">
        <f t="shared" si="4"/>
        <v>101.17</v>
      </c>
      <c r="AB6" s="36">
        <f t="shared" si="4"/>
        <v>106.05</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1510.14</v>
      </c>
      <c r="BK6" s="36">
        <f t="shared" si="7"/>
        <v>1595.62</v>
      </c>
      <c r="BL6" s="36">
        <f t="shared" si="7"/>
        <v>1302.33</v>
      </c>
      <c r="BM6" s="36">
        <f t="shared" si="7"/>
        <v>1274.21</v>
      </c>
      <c r="BN6" s="36">
        <f t="shared" si="7"/>
        <v>1183.92</v>
      </c>
      <c r="BO6" s="35" t="str">
        <f>IF(BO7="","",IF(BO7="-","【-】","【"&amp;SUBSTITUTE(TEXT(BO7,"#,##0.00"),"-","△")&amp;"】"))</f>
        <v>【1,084.05】</v>
      </c>
      <c r="BP6" s="36">
        <f>IF(BP7="",NA(),BP7)</f>
        <v>141.30000000000001</v>
      </c>
      <c r="BQ6" s="36">
        <f t="shared" ref="BQ6:BY6" si="8">IF(BQ7="",NA(),BQ7)</f>
        <v>100.54</v>
      </c>
      <c r="BR6" s="36">
        <f t="shared" si="8"/>
        <v>109.63</v>
      </c>
      <c r="BS6" s="36">
        <f t="shared" si="8"/>
        <v>101.16</v>
      </c>
      <c r="BT6" s="36">
        <f t="shared" si="8"/>
        <v>106.05</v>
      </c>
      <c r="BU6" s="36">
        <f t="shared" si="8"/>
        <v>22.67</v>
      </c>
      <c r="BV6" s="36">
        <f t="shared" si="8"/>
        <v>37.92</v>
      </c>
      <c r="BW6" s="36">
        <f t="shared" si="8"/>
        <v>40.89</v>
      </c>
      <c r="BX6" s="36">
        <f t="shared" si="8"/>
        <v>41.25</v>
      </c>
      <c r="BY6" s="36">
        <f t="shared" si="8"/>
        <v>42.5</v>
      </c>
      <c r="BZ6" s="35" t="str">
        <f>IF(BZ7="","",IF(BZ7="-","【-】","【"&amp;SUBSTITUTE(TEXT(BZ7,"#,##0.00"),"-","△")&amp;"】"))</f>
        <v>【53.46】</v>
      </c>
      <c r="CA6" s="36">
        <f>IF(CA7="",NA(),CA7)</f>
        <v>155.11000000000001</v>
      </c>
      <c r="CB6" s="36">
        <f t="shared" ref="CB6:CJ6" si="9">IF(CB7="",NA(),CB7)</f>
        <v>218.69</v>
      </c>
      <c r="CC6" s="36">
        <f t="shared" si="9"/>
        <v>206.39</v>
      </c>
      <c r="CD6" s="36">
        <f t="shared" si="9"/>
        <v>220.69</v>
      </c>
      <c r="CE6" s="36">
        <f t="shared" si="9"/>
        <v>216.02</v>
      </c>
      <c r="CF6" s="36">
        <f t="shared" si="9"/>
        <v>789.62</v>
      </c>
      <c r="CG6" s="36">
        <f t="shared" si="9"/>
        <v>423.18</v>
      </c>
      <c r="CH6" s="36">
        <f t="shared" si="9"/>
        <v>383.2</v>
      </c>
      <c r="CI6" s="36">
        <f t="shared" si="9"/>
        <v>383.25</v>
      </c>
      <c r="CJ6" s="36">
        <f t="shared" si="9"/>
        <v>377.72</v>
      </c>
      <c r="CK6" s="35" t="str">
        <f>IF(CK7="","",IF(CK7="-","【-】","【"&amp;SUBSTITUTE(TEXT(CK7,"#,##0.00"),"-","△")&amp;"】"))</f>
        <v>【300.47】</v>
      </c>
      <c r="CL6" s="36">
        <f>IF(CL7="",NA(),CL7)</f>
        <v>18.46</v>
      </c>
      <c r="CM6" s="36">
        <f t="shared" ref="CM6:CU6" si="10">IF(CM7="",NA(),CM7)</f>
        <v>17.59</v>
      </c>
      <c r="CN6" s="36">
        <f t="shared" si="10"/>
        <v>19.5</v>
      </c>
      <c r="CO6" s="36">
        <f t="shared" si="10"/>
        <v>20.3</v>
      </c>
      <c r="CP6" s="36">
        <f t="shared" si="10"/>
        <v>20.079999999999998</v>
      </c>
      <c r="CQ6" s="36">
        <f t="shared" si="10"/>
        <v>48.7</v>
      </c>
      <c r="CR6" s="36">
        <f t="shared" si="10"/>
        <v>46.9</v>
      </c>
      <c r="CS6" s="36">
        <f t="shared" si="10"/>
        <v>47.95</v>
      </c>
      <c r="CT6" s="36">
        <f t="shared" si="10"/>
        <v>48.26</v>
      </c>
      <c r="CU6" s="36">
        <f t="shared" si="10"/>
        <v>48.01</v>
      </c>
      <c r="CV6" s="35" t="str">
        <f>IF(CV7="","",IF(CV7="-","【-】","【"&amp;SUBSTITUTE(TEXT(CV7,"#,##0.00"),"-","△")&amp;"】"))</f>
        <v>【54.90】</v>
      </c>
      <c r="CW6" s="36">
        <f>IF(CW7="",NA(),CW7)</f>
        <v>71.680000000000007</v>
      </c>
      <c r="CX6" s="36">
        <f t="shared" ref="CX6:DF6" si="11">IF(CX7="",NA(),CX7)</f>
        <v>70.62</v>
      </c>
      <c r="CY6" s="36">
        <f t="shared" si="11"/>
        <v>61.05</v>
      </c>
      <c r="CZ6" s="36">
        <f t="shared" si="11"/>
        <v>56.29</v>
      </c>
      <c r="DA6" s="36">
        <f t="shared" si="11"/>
        <v>57.41</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155861</v>
      </c>
      <c r="D7" s="38">
        <v>47</v>
      </c>
      <c r="E7" s="38">
        <v>1</v>
      </c>
      <c r="F7" s="38">
        <v>0</v>
      </c>
      <c r="G7" s="38">
        <v>0</v>
      </c>
      <c r="H7" s="38" t="s">
        <v>96</v>
      </c>
      <c r="I7" s="38" t="s">
        <v>97</v>
      </c>
      <c r="J7" s="38" t="s">
        <v>98</v>
      </c>
      <c r="K7" s="38" t="s">
        <v>99</v>
      </c>
      <c r="L7" s="38" t="s">
        <v>100</v>
      </c>
      <c r="M7" s="38" t="s">
        <v>101</v>
      </c>
      <c r="N7" s="39" t="s">
        <v>102</v>
      </c>
      <c r="O7" s="39" t="s">
        <v>103</v>
      </c>
      <c r="P7" s="39">
        <v>100</v>
      </c>
      <c r="Q7" s="39">
        <v>3960</v>
      </c>
      <c r="R7" s="39">
        <v>340</v>
      </c>
      <c r="S7" s="39">
        <v>9.7799999999999994</v>
      </c>
      <c r="T7" s="39">
        <v>34.76</v>
      </c>
      <c r="U7" s="39">
        <v>321</v>
      </c>
      <c r="V7" s="39">
        <v>1.75</v>
      </c>
      <c r="W7" s="39">
        <v>183.43</v>
      </c>
      <c r="X7" s="39">
        <v>158.36000000000001</v>
      </c>
      <c r="Y7" s="39">
        <v>118.84</v>
      </c>
      <c r="Z7" s="39">
        <v>129.87</v>
      </c>
      <c r="AA7" s="39">
        <v>101.17</v>
      </c>
      <c r="AB7" s="39">
        <v>106.05</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1510.14</v>
      </c>
      <c r="BK7" s="39">
        <v>1595.62</v>
      </c>
      <c r="BL7" s="39">
        <v>1302.33</v>
      </c>
      <c r="BM7" s="39">
        <v>1274.21</v>
      </c>
      <c r="BN7" s="39">
        <v>1183.92</v>
      </c>
      <c r="BO7" s="39">
        <v>1084.05</v>
      </c>
      <c r="BP7" s="39">
        <v>141.30000000000001</v>
      </c>
      <c r="BQ7" s="39">
        <v>100.54</v>
      </c>
      <c r="BR7" s="39">
        <v>109.63</v>
      </c>
      <c r="BS7" s="39">
        <v>101.16</v>
      </c>
      <c r="BT7" s="39">
        <v>106.05</v>
      </c>
      <c r="BU7" s="39">
        <v>22.67</v>
      </c>
      <c r="BV7" s="39">
        <v>37.92</v>
      </c>
      <c r="BW7" s="39">
        <v>40.89</v>
      </c>
      <c r="BX7" s="39">
        <v>41.25</v>
      </c>
      <c r="BY7" s="39">
        <v>42.5</v>
      </c>
      <c r="BZ7" s="39">
        <v>53.46</v>
      </c>
      <c r="CA7" s="39">
        <v>155.11000000000001</v>
      </c>
      <c r="CB7" s="39">
        <v>218.69</v>
      </c>
      <c r="CC7" s="39">
        <v>206.39</v>
      </c>
      <c r="CD7" s="39">
        <v>220.69</v>
      </c>
      <c r="CE7" s="39">
        <v>216.02</v>
      </c>
      <c r="CF7" s="39">
        <v>789.62</v>
      </c>
      <c r="CG7" s="39">
        <v>423.18</v>
      </c>
      <c r="CH7" s="39">
        <v>383.2</v>
      </c>
      <c r="CI7" s="39">
        <v>383.25</v>
      </c>
      <c r="CJ7" s="39">
        <v>377.72</v>
      </c>
      <c r="CK7" s="39">
        <v>300.47000000000003</v>
      </c>
      <c r="CL7" s="39">
        <v>18.46</v>
      </c>
      <c r="CM7" s="39">
        <v>17.59</v>
      </c>
      <c r="CN7" s="39">
        <v>19.5</v>
      </c>
      <c r="CO7" s="39">
        <v>20.3</v>
      </c>
      <c r="CP7" s="39">
        <v>20.079999999999998</v>
      </c>
      <c r="CQ7" s="39">
        <v>48.7</v>
      </c>
      <c r="CR7" s="39">
        <v>46.9</v>
      </c>
      <c r="CS7" s="39">
        <v>47.95</v>
      </c>
      <c r="CT7" s="39">
        <v>48.26</v>
      </c>
      <c r="CU7" s="39">
        <v>48.01</v>
      </c>
      <c r="CV7" s="39">
        <v>54.9</v>
      </c>
      <c r="CW7" s="39">
        <v>71.680000000000007</v>
      </c>
      <c r="CX7" s="39">
        <v>70.62</v>
      </c>
      <c r="CY7" s="39">
        <v>61.05</v>
      </c>
      <c r="CZ7" s="39">
        <v>56.29</v>
      </c>
      <c r="DA7" s="39">
        <v>57.41</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ws112</cp:lastModifiedBy>
  <dcterms:created xsi:type="dcterms:W3CDTF">2020-12-04T02:19:56Z</dcterms:created>
  <dcterms:modified xsi:type="dcterms:W3CDTF">2021-01-22T02:46:22Z</dcterms:modified>
  <cp:category/>
</cp:coreProperties>
</file>