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ropbox\Dropbox (粟島浦村)\総務課\総務費\財政\H31\公営企業決算\20200115_経営比較分析表\30粟島浦村\30粟島浦村（47水道）\"/>
    </mc:Choice>
  </mc:AlternateContent>
  <workbookProtection workbookAlgorithmName="SHA-512" workbookHashValue="UQMvg/ORJc6UNQg/X9GzPanxA5/cHXr2KtOzINQd3y4LRM1vkMsA7o2daHiXAqE6zLgZNpuEv+jwxoDAC9NZAg==" workbookSaltValue="TUEd5/OVAyBiRerglELTdQ=="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<sst xmlns="http://schemas.openxmlformats.org/spreadsheetml/2006/main" count="225" uniqueCount="112">
  <si>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</si>
  <si>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</si>
  <si>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</si>
  <si>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</si>
  <si>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</si>
  <si>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</si>
  <si>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</si>
  <si>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</si>
  <si>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</si>
  <si>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</si>
  <si>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</si>
  <si>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</si>
  <si>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</si>
  <si>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</si>
  <si>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</si>
  <si>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</si>
  <si>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</si>
  <si>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</si>
  <si>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</si>
  <si>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</si>
  <si>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</si>
  <si>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</si>
  <si>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</si>
  <si>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</si>
  <si>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</si>
  <si>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</si>
  <si>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</si>
  <si>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</si>
  <si>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</si>
  <si>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</si>
  <si>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</si>
  <si>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</si>
  <si>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</si>
  <si>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</si>
  <si>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</si>
  <si>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</si>
  <si>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</si>
  <si>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</si>
  <si>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</si>
  <si>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</si>
  <si>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</si>
  <si>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</si>
  <si>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</si>
  <si>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</si>
  <si>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</si>
  <si>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</si>
  <si>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</si>
  <si>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</si>
  <si>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</si>
  <si>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</si>
  <si>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</si>
  <si>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</si>
  <si>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</si>
  <si>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</si>
  <si>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</si>
  <si>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</si>
  <si>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</si>
  <si>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</si>
  <si>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</si>
  <si>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</si>
  <si>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</si>
  <si>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</si>
  <si>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</si>
  <si>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</si>
  <si>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</si>
  <si>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</si>
  <si>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</si>
  <si>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</si>
  <si>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</si>
  <si>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</si>
  <si>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</si>
  <si>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</si>
  <si>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</si>
  <si>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</si>
  <si>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</si>
  <si>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</si>
  <si>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</si>
  <si>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</si>
  <si>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</si>
  <si>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</si>
  <si>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</si>
  <si>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</si>
  <si>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</si>
  <si>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</si>
  <si>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</si>
  <si>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</si>
  <si>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</si>
  <si>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</si>
  <si>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</si>
  <si>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</si>
  <si>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</si>
  <si>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</si>
  <si>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</si>
  <si>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</si>
  <si>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</si>
  <si>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</si>
  <si>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粟島浦村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</si>
  <si>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</si>
  <si>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</si>
  <si>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</si>
  <si>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</si>
  <si>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</si>
  <si>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</si>
  <si>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</si>
  <si>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</si>
  <si>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</si>
  <si>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</si>
  <si>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</si>
  <si>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</si>
  <si>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簡易水道事業の管路更新投資の実施状況を示す過去5年間の管路更新率が0％となっている。これは平成19年までに石綿管から塩ビ管に更改したためである。
　なお、令和２年度に新たに地域水道ビジョンを策定する予定である。その際、老朽化に備えた長期的な老朽化更新計画も策定し、計画的な更新を進めていく。</t>
    <rPh sb="78" eb="80">
      <t>レイワ</t>
    </rPh>
    <phoneticPr fontId="4"/>
  </si>
  <si>
    <t>　粟島浦村は、現在給水人口328人で、地下水、表流水を主な水源としており、有収水量密度0.25千㎥／ha、水道事業経営指標における分類は「給水人口５千人未満（給水人口規模別区分：⑨）」、水源別区分は「その他」、有収水量密度は「全国平均以下の類型（類型区分：ｄ４）」に属する。また、水道は、「１簡易水道事業」を経営し、普及率は100.0％である。
　現在、経営の効率性、健全性は概ね確保されているといえる。しかしながら、少子・高齢化の進行や、給水人口、大口利用民宿の減少等により、料金収入の減少とが見込まれ、維持管理費が増加傾向にあり、更なる経費節減に努めていく必要がある。さらに、各指標の傾向を十分に分析し、資産維持等の対策を講じる必要があり、今後も施設の老朽化に備えた処理場施設等の計画的な更新を行い、健全な事業運営に努めていく。</t>
    <rPh sb="220" eb="222">
      <t>キュウスイ</t>
    </rPh>
    <phoneticPr fontId="4"/>
  </si>
  <si>
    <t>　収益的収支比率は、毎年度100％を上回っている状況が続いており、平成30年度も101.17％であった。経営状況は健全な水準にあるといえる。
　また、料金回収率も、平成25年度から100％を上回り、平成30年度も101.16%であった。類似団体平均（41.25%）と比較しても大幅に上回っており、経営に必要な経費を料金で賄うことができている。
　一方、給水原価は、類似団体平均と比較すれば下回ってはいるものの、緩やかな上昇傾向にある。これは大口利用となる民宿の減少や観光客の減少に伴い、有収水量が減少傾向にあることが要因の一つと考えられる。
　施設利用率は、平成30年度、20.30％であり、緩やかに上昇してきてはいるものの、類似団体平均と比較すると低い水準にある。これは、給水人口が減少していることなどによるものであり、今後、水需要の動向によって施設規模の見直しを含めた効率的な事業運営計画を検討する必要がある。
　有収率は、類似団体平均を下回っており、近年さらに減少傾向にある。これは、人口減や民宿減から、有収の割合が減少してきたためであると考えられる。</t>
    <rPh sb="86" eb="88">
      <t>ネンド</t>
    </rPh>
    <rPh sb="99" eb="101">
      <t>ヘイセイ</t>
    </rPh>
    <rPh sb="103" eb="105">
      <t>ネンド</t>
    </rPh>
    <rPh sb="138" eb="140">
      <t>オオハバ</t>
    </rPh>
    <rPh sb="176" eb="178">
      <t>キュウスイ</t>
    </rPh>
    <rPh sb="279" eb="281">
      <t>ヘイセイ</t>
    </rPh>
    <rPh sb="283" eb="285">
      <t>ネンド</t>
    </rPh>
    <rPh sb="296" eb="297">
      <t>ユル</t>
    </rPh>
    <rPh sb="300" eb="302">
      <t>ジョウショウ</t>
    </rPh>
    <rPh sb="428" eb="430">
      <t>キンネン</t>
    </rPh>
    <rPh sb="433" eb="435">
      <t>ゲンショウ</t>
    </rPh>
    <rPh sb="435" eb="437">
      <t>ケイコウ</t>
    </rPh>
    <rPh sb="445" eb="448">
      <t>ジンコウゲン</t>
    </rPh>
    <rPh sb="449" eb="451">
      <t>ミンシュク</t>
    </rPh>
    <rPh sb="451" eb="452">
      <t>ゲン</t>
    </rPh>
    <rPh sb="455" eb="456">
      <t>ユウ</t>
    </rPh>
    <rPh sb="456" eb="457">
      <t>オサ</t>
    </rPh>
    <rPh sb="458" eb="460">
      <t>ワリアイ</t>
    </rPh>
    <rPh sb="461" eb="463">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</si>
</sst>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FD0-482F-A98A-51002F0F2C72}"/>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0.91</c:v>
                </c:pt>
                <c:pt idx="1">
                  <c:v>1.26</c:v>
                </c:pt>
                <c:pt idx="2">
                  <c:v>0.78</c:v>
                </c:pt>
                <c:pt idx="3">
                  <c:v>0.56999999999999995</c:v>
                </c:pt>
                <c:pt idx="4">
                  <c:v>0.62</c:v>
                </c:pt>
              </c:numCache>
            </c:numRef>
          </c:val>
          <c:smooth val="0"/>
          <c:extLst>
            <c:ext xmlns:c16="http://schemas.microsoft.com/office/drawing/2014/chart" uri="{C3380CC4-5D6E-409C-BE32-E72D297353CC}">
              <c16:uniqueId val="{00000001-8FD0-482F-A98A-51002F0F2C72}"/>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18.75</c:v>
                </c:pt>
                <c:pt idx="1">
                  <c:v>18.46</c:v>
                </c:pt>
                <c:pt idx="2">
                  <c:v>17.59</c:v>
                </c:pt>
                <c:pt idx="3">
                  <c:v>19.5</c:v>
                </c:pt>
                <c:pt idx="4">
                  <c:v>20.3</c:v>
                </c:pt>
              </c:numCache>
            </c:numRef>
          </c:val>
          <c:extLst>
            <c:ext xmlns:c16="http://schemas.microsoft.com/office/drawing/2014/chart" uri="{C3380CC4-5D6E-409C-BE32-E72D297353CC}">
              <c16:uniqueId val="{00000000-7D6B-4032-8284-623D5E62BC86}"/>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48.36</c:v>
                </c:pt>
                <c:pt idx="1">
                  <c:v>48.7</c:v>
                </c:pt>
                <c:pt idx="2">
                  <c:v>46.9</c:v>
                </c:pt>
                <c:pt idx="3">
                  <c:v>47.95</c:v>
                </c:pt>
                <c:pt idx="4">
                  <c:v>48.26</c:v>
                </c:pt>
              </c:numCache>
            </c:numRef>
          </c:val>
          <c:smooth val="0"/>
          <c:extLst>
            <c:ext xmlns:c16="http://schemas.microsoft.com/office/drawing/2014/chart" uri="{C3380CC4-5D6E-409C-BE32-E72D297353CC}">
              <c16:uniqueId val="{00000001-7D6B-4032-8284-623D5E62BC86}"/>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71.489999999999995</c:v>
                </c:pt>
                <c:pt idx="1">
                  <c:v>71.680000000000007</c:v>
                </c:pt>
                <c:pt idx="2">
                  <c:v>70.62</c:v>
                </c:pt>
                <c:pt idx="3">
                  <c:v>61.05</c:v>
                </c:pt>
                <c:pt idx="4">
                  <c:v>56.29</c:v>
                </c:pt>
              </c:numCache>
            </c:numRef>
          </c:val>
          <c:extLst>
            <c:ext xmlns:c16="http://schemas.microsoft.com/office/drawing/2014/chart" uri="{C3380CC4-5D6E-409C-BE32-E72D297353CC}">
              <c16:uniqueId val="{00000000-9D44-41B9-B98D-92E6F0D9AA50}"/>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75.239999999999995</c:v>
                </c:pt>
                <c:pt idx="1">
                  <c:v>74.959999999999994</c:v>
                </c:pt>
                <c:pt idx="2">
                  <c:v>74.63</c:v>
                </c:pt>
                <c:pt idx="3">
                  <c:v>74.900000000000006</c:v>
                </c:pt>
                <c:pt idx="4">
                  <c:v>72.72</c:v>
                </c:pt>
              </c:numCache>
            </c:numRef>
          </c:val>
          <c:smooth val="0"/>
          <c:extLst>
            <c:ext xmlns:c16="http://schemas.microsoft.com/office/drawing/2014/chart" uri="{C3380CC4-5D6E-409C-BE32-E72D297353CC}">
              <c16:uniqueId val="{00000001-9D44-41B9-B98D-92E6F0D9AA50}"/>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118.82</c:v>
                </c:pt>
                <c:pt idx="1">
                  <c:v>158.36000000000001</c:v>
                </c:pt>
                <c:pt idx="2">
                  <c:v>118.84</c:v>
                </c:pt>
                <c:pt idx="3">
                  <c:v>129.87</c:v>
                </c:pt>
                <c:pt idx="4">
                  <c:v>101.17</c:v>
                </c:pt>
              </c:numCache>
            </c:numRef>
          </c:val>
          <c:extLst>
            <c:ext xmlns:c16="http://schemas.microsoft.com/office/drawing/2014/chart" uri="{C3380CC4-5D6E-409C-BE32-E72D297353CC}">
              <c16:uniqueId val="{00000000-AADD-499A-A321-4FAA08107D71}"/>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73.06</c:v>
                </c:pt>
                <c:pt idx="1">
                  <c:v>72.03</c:v>
                </c:pt>
                <c:pt idx="2">
                  <c:v>72.11</c:v>
                </c:pt>
                <c:pt idx="3">
                  <c:v>74.05</c:v>
                </c:pt>
                <c:pt idx="4">
                  <c:v>73.25</c:v>
                </c:pt>
              </c:numCache>
            </c:numRef>
          </c:val>
          <c:smooth val="0"/>
          <c:extLst>
            <c:ext xmlns:c16="http://schemas.microsoft.com/office/drawing/2014/chart" uri="{C3380CC4-5D6E-409C-BE32-E72D297353CC}">
              <c16:uniqueId val="{00000001-AADD-499A-A321-4FAA08107D71}"/>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3E-40EB-AE77-4AE1B65F9213}"/>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3E-40EB-AE77-4AE1B65F9213}"/>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6F-4F2B-B458-F7FC1F3B4080}"/>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6F-4F2B-B458-F7FC1F3B4080}"/>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6A2-4EFA-AE5E-5ED72D875674}"/>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A2-4EFA-AE5E-5ED72D875674}"/>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A2-4E4C-8B8B-2AA6E31FD6AE}"/>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A2-4E4C-8B8B-2AA6E31FD6AE}"/>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9A2-41DC-91AF-1590F90CE40F}"/>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1486.62</c:v>
                </c:pt>
                <c:pt idx="1">
                  <c:v>1510.14</c:v>
                </c:pt>
                <c:pt idx="2">
                  <c:v>1595.62</c:v>
                </c:pt>
                <c:pt idx="3">
                  <c:v>1302.33</c:v>
                </c:pt>
                <c:pt idx="4">
                  <c:v>1274.21</c:v>
                </c:pt>
              </c:numCache>
            </c:numRef>
          </c:val>
          <c:smooth val="0"/>
          <c:extLst>
            <c:ext xmlns:c16="http://schemas.microsoft.com/office/drawing/2014/chart" uri="{C3380CC4-5D6E-409C-BE32-E72D297353CC}">
              <c16:uniqueId val="{00000001-69A2-41DC-91AF-1590F90CE40F}"/>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105</c:v>
                </c:pt>
                <c:pt idx="1">
                  <c:v>141.30000000000001</c:v>
                </c:pt>
                <c:pt idx="2">
                  <c:v>100.54</c:v>
                </c:pt>
                <c:pt idx="3">
                  <c:v>109.63</c:v>
                </c:pt>
                <c:pt idx="4">
                  <c:v>101.16</c:v>
                </c:pt>
              </c:numCache>
            </c:numRef>
          </c:val>
          <c:extLst>
            <c:ext xmlns:c16="http://schemas.microsoft.com/office/drawing/2014/chart" uri="{C3380CC4-5D6E-409C-BE32-E72D297353CC}">
              <c16:uniqueId val="{00000000-0E78-417F-A2AE-2305F64770C7}"/>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24.39</c:v>
                </c:pt>
                <c:pt idx="1">
                  <c:v>22.67</c:v>
                </c:pt>
                <c:pt idx="2">
                  <c:v>37.92</c:v>
                </c:pt>
                <c:pt idx="3">
                  <c:v>40.89</c:v>
                </c:pt>
                <c:pt idx="4">
                  <c:v>41.25</c:v>
                </c:pt>
              </c:numCache>
            </c:numRef>
          </c:val>
          <c:smooth val="0"/>
          <c:extLst>
            <c:ext xmlns:c16="http://schemas.microsoft.com/office/drawing/2014/chart" uri="{C3380CC4-5D6E-409C-BE32-E72D297353CC}">
              <c16:uniqueId val="{00000001-0E78-417F-A2AE-2305F64770C7}"/>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196.84</c:v>
                </c:pt>
                <c:pt idx="1">
                  <c:v>155.11000000000001</c:v>
                </c:pt>
                <c:pt idx="2">
                  <c:v>218.69</c:v>
                </c:pt>
                <c:pt idx="3">
                  <c:v>206.39</c:v>
                </c:pt>
                <c:pt idx="4">
                  <c:v>220.69</c:v>
                </c:pt>
              </c:numCache>
            </c:numRef>
          </c:val>
          <c:extLst>
            <c:ext xmlns:c16="http://schemas.microsoft.com/office/drawing/2014/chart" uri="{C3380CC4-5D6E-409C-BE32-E72D297353CC}">
              <c16:uniqueId val="{00000000-2D19-40B4-9EA2-84337A6DB563}"/>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734.18</c:v>
                </c:pt>
                <c:pt idx="1">
                  <c:v>789.62</c:v>
                </c:pt>
                <c:pt idx="2">
                  <c:v>423.18</c:v>
                </c:pt>
                <c:pt idx="3">
                  <c:v>383.2</c:v>
                </c:pt>
                <c:pt idx="4">
                  <c:v>383.25</c:v>
                </c:pt>
              </c:numCache>
            </c:numRef>
          </c:val>
          <c:smooth val="0"/>
          <c:extLst>
            <c:ext xmlns:c16="http://schemas.microsoft.com/office/drawing/2014/chart" uri="{C3380CC4-5D6E-409C-BE32-E72D297353CC}">
              <c16:uniqueId val="{00000001-2D19-40B4-9EA2-84337A6DB563}"/>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新潟県　粟島浦村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49" t="str">
        <f>データ!$M$6</f>
        <v>非設置</v>
      </c>
      <c r="AE8" s="49"/>
      <c r="AF8" s="49"/>
      <c r="AG8" s="49"/>
      <c r="AH8" s="49"/>
      <c r="AI8" s="49"/>
      <c r="AJ8" s="49"/>
      <c r="AK8" s="2"/>
      <c r="AL8" s="50">
        <f>データ!$R$6</f>
        <v>351</v>
      </c>
      <c r="AM8" s="50"/>
      <c r="AN8" s="50"/>
      <c r="AO8" s="50"/>
      <c r="AP8" s="50"/>
      <c r="AQ8" s="50"/>
      <c r="AR8" s="50"/>
      <c r="AS8" s="50"/>
      <c r="AT8" s="46">
        <f>データ!$S$6</f>
        <v>9.7799999999999994</v>
      </c>
      <c r="AU8" s="46"/>
      <c r="AV8" s="46"/>
      <c r="AW8" s="46"/>
      <c r="AX8" s="46"/>
      <c r="AY8" s="46"/>
      <c r="AZ8" s="46"/>
      <c r="BA8" s="46"/>
      <c r="BB8" s="46">
        <f>データ!$T$6</f>
        <v>35.89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100</v>
      </c>
      <c r="Q10" s="46"/>
      <c r="R10" s="46"/>
      <c r="S10" s="46"/>
      <c r="T10" s="46"/>
      <c r="U10" s="46"/>
      <c r="V10" s="46"/>
      <c r="W10" s="50">
        <f>データ!$Q$6</f>
        <v>2560</v>
      </c>
      <c r="X10" s="50"/>
      <c r="Y10" s="50"/>
      <c r="Z10" s="50"/>
      <c r="AA10" s="50"/>
      <c r="AB10" s="50"/>
      <c r="AC10" s="50"/>
      <c r="AD10" s="2"/>
      <c r="AE10" s="2"/>
      <c r="AF10" s="2"/>
      <c r="AG10" s="2"/>
      <c r="AH10" s="2"/>
      <c r="AI10" s="2"/>
      <c r="AJ10" s="2"/>
      <c r="AK10" s="2"/>
      <c r="AL10" s="50">
        <f>データ!$U$6</f>
        <v>328</v>
      </c>
      <c r="AM10" s="50"/>
      <c r="AN10" s="50"/>
      <c r="AO10" s="50"/>
      <c r="AP10" s="50"/>
      <c r="AQ10" s="50"/>
      <c r="AR10" s="50"/>
      <c r="AS10" s="50"/>
      <c r="AT10" s="46">
        <f>データ!$V$6</f>
        <v>1.75</v>
      </c>
      <c r="AU10" s="46"/>
      <c r="AV10" s="46"/>
      <c r="AW10" s="46"/>
      <c r="AX10" s="46"/>
      <c r="AY10" s="46"/>
      <c r="AZ10" s="46"/>
      <c r="BA10" s="46"/>
      <c r="BB10" s="46">
        <f>データ!$W$6</f>
        <v>187.43</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111</v>
      </c>
      <c r="BM16" s="62"/>
      <c r="BN16" s="62"/>
      <c r="BO16" s="62"/>
      <c r="BP16" s="62"/>
      <c r="BQ16" s="62"/>
      <c r="BR16" s="62"/>
      <c r="BS16" s="62"/>
      <c r="BT16" s="62"/>
      <c r="BU16" s="62"/>
      <c r="BV16" s="62"/>
      <c r="BW16" s="62"/>
      <c r="BX16" s="62"/>
      <c r="BY16" s="62"/>
      <c r="BZ16" s="6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1"/>
      <c r="BM34" s="62"/>
      <c r="BN34" s="62"/>
      <c r="BO34" s="62"/>
      <c r="BP34" s="62"/>
      <c r="BQ34" s="62"/>
      <c r="BR34" s="62"/>
      <c r="BS34" s="62"/>
      <c r="BT34" s="62"/>
      <c r="BU34" s="62"/>
      <c r="BV34" s="62"/>
      <c r="BW34" s="62"/>
      <c r="BX34" s="62"/>
      <c r="BY34" s="62"/>
      <c r="BZ34" s="6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1"/>
      <c r="BM35" s="62"/>
      <c r="BN35" s="62"/>
      <c r="BO35" s="62"/>
      <c r="BP35" s="62"/>
      <c r="BQ35" s="62"/>
      <c r="BR35" s="62"/>
      <c r="BS35" s="62"/>
      <c r="BT35" s="62"/>
      <c r="BU35" s="62"/>
      <c r="BV35" s="62"/>
      <c r="BW35" s="62"/>
      <c r="BX35" s="62"/>
      <c r="BY35" s="62"/>
      <c r="BZ35" s="6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109</v>
      </c>
      <c r="BM47" s="62"/>
      <c r="BN47" s="62"/>
      <c r="BO47" s="62"/>
      <c r="BP47" s="62"/>
      <c r="BQ47" s="62"/>
      <c r="BR47" s="62"/>
      <c r="BS47" s="62"/>
      <c r="BT47" s="62"/>
      <c r="BU47" s="62"/>
      <c r="BV47" s="62"/>
      <c r="BW47" s="62"/>
      <c r="BX47" s="62"/>
      <c r="BY47" s="62"/>
      <c r="BZ47" s="6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110</v>
      </c>
      <c r="BM66" s="62"/>
      <c r="BN66" s="62"/>
      <c r="BO66" s="62"/>
      <c r="BP66" s="62"/>
      <c r="BQ66" s="62"/>
      <c r="BR66" s="62"/>
      <c r="BS66" s="62"/>
      <c r="BT66" s="62"/>
      <c r="BU66" s="62"/>
      <c r="BV66" s="62"/>
      <c r="BW66" s="62"/>
      <c r="BX66" s="62"/>
      <c r="BY66" s="62"/>
      <c r="BZ66" s="6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42</v>
      </c>
      <c r="O85" s="27" t="str">
        <f>データ!EN6</f>
        <v>【0.54】</v>
      </c>
    </row>
  </sheetData>
  <sheetProtection algorithmName="SHA-512" hashValue="4eVn1plmX0Nu21j9vv/9MTXFYj8A5Y5BR3wD9EDMeECUVSWYpaxb14azBOPrHdqWV1/ESqPBBGh5HCwbCzXN6g==" saltValue="/TiuDFJHcaErFQtFZGWPX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155861</v>
      </c>
      <c r="D6" s="34">
        <f t="shared" si="3"/>
        <v>47</v>
      </c>
      <c r="E6" s="34">
        <f t="shared" si="3"/>
        <v>1</v>
      </c>
      <c r="F6" s="34">
        <f t="shared" si="3"/>
        <v>0</v>
      </c>
      <c r="G6" s="34">
        <f t="shared" si="3"/>
        <v>0</v>
      </c>
      <c r="H6" s="34" t="str">
        <f t="shared" si="3"/>
        <v>新潟県　粟島浦村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100</v>
      </c>
      <c r="Q6" s="35">
        <f t="shared" si="3"/>
        <v>2560</v>
      </c>
      <c r="R6" s="35">
        <f t="shared" si="3"/>
        <v>351</v>
      </c>
      <c r="S6" s="35">
        <f t="shared" si="3"/>
        <v>9.7799999999999994</v>
      </c>
      <c r="T6" s="35">
        <f t="shared" si="3"/>
        <v>35.89</v>
      </c>
      <c r="U6" s="35">
        <f t="shared" si="3"/>
        <v>328</v>
      </c>
      <c r="V6" s="35">
        <f t="shared" si="3"/>
        <v>1.75</v>
      </c>
      <c r="W6" s="35">
        <f t="shared" si="3"/>
        <v>187.43</v>
      </c>
      <c r="X6" s="36">
        <f>IF(X7="",NA(),X7)</f>
        <v>118.82</v>
      </c>
      <c r="Y6" s="36">
        <f t="shared" ref="Y6:AG6" si="4">IF(Y7="",NA(),Y7)</f>
        <v>158.36000000000001</v>
      </c>
      <c r="Z6" s="36">
        <f t="shared" si="4"/>
        <v>118.84</v>
      </c>
      <c r="AA6" s="36">
        <f t="shared" si="4"/>
        <v>129.87</v>
      </c>
      <c r="AB6" s="36">
        <f t="shared" si="4"/>
        <v>101.17</v>
      </c>
      <c r="AC6" s="36">
        <f t="shared" si="4"/>
        <v>73.06</v>
      </c>
      <c r="AD6" s="36">
        <f t="shared" si="4"/>
        <v>72.03</v>
      </c>
      <c r="AE6" s="36">
        <f t="shared" si="4"/>
        <v>72.11</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5">
        <f>IF(BE7="",NA(),BE7)</f>
        <v>0</v>
      </c>
      <c r="BF6" s="35">
        <f t="shared" ref="BF6:BN6" si="7">IF(BF7="",NA(),BF7)</f>
        <v>0</v>
      </c>
      <c r="BG6" s="35">
        <f t="shared" si="7"/>
        <v>0</v>
      </c>
      <c r="BH6" s="35">
        <f t="shared" si="7"/>
        <v>0</v>
      </c>
      <c r="BI6" s="35">
        <f t="shared" si="7"/>
        <v>0</v>
      </c>
      <c r="BJ6" s="36">
        <f t="shared" si="7"/>
        <v>1486.62</v>
      </c>
      <c r="BK6" s="36">
        <f t="shared" si="7"/>
        <v>1510.14</v>
      </c>
      <c r="BL6" s="36">
        <f t="shared" si="7"/>
        <v>1595.62</v>
      </c>
      <c r="BM6" s="36">
        <f t="shared" si="7"/>
        <v>1302.33</v>
      </c>
      <c r="BN6" s="36">
        <f t="shared" si="7"/>
        <v>1274.21</v>
      </c>
      <c r="BO6" s="35" t="str">
        <f>IF(BO7="","",IF(BO7="-","【-】","【"&amp;SUBSTITUTE(TEXT(BO7,"#,##0.00"),"-","△")&amp;"】"))</f>
        <v>【1,074.14】</v>
      </c>
      <c r="BP6" s="36">
        <f>IF(BP7="",NA(),BP7)</f>
        <v>105</v>
      </c>
      <c r="BQ6" s="36">
        <f t="shared" ref="BQ6:BY6" si="8">IF(BQ7="",NA(),BQ7)</f>
        <v>141.30000000000001</v>
      </c>
      <c r="BR6" s="36">
        <f t="shared" si="8"/>
        <v>100.54</v>
      </c>
      <c r="BS6" s="36">
        <f t="shared" si="8"/>
        <v>109.63</v>
      </c>
      <c r="BT6" s="36">
        <f t="shared" si="8"/>
        <v>101.16</v>
      </c>
      <c r="BU6" s="36">
        <f t="shared" si="8"/>
        <v>24.39</v>
      </c>
      <c r="BV6" s="36">
        <f t="shared" si="8"/>
        <v>22.67</v>
      </c>
      <c r="BW6" s="36">
        <f t="shared" si="8"/>
        <v>37.92</v>
      </c>
      <c r="BX6" s="36">
        <f t="shared" si="8"/>
        <v>40.89</v>
      </c>
      <c r="BY6" s="36">
        <f t="shared" si="8"/>
        <v>41.25</v>
      </c>
      <c r="BZ6" s="35" t="str">
        <f>IF(BZ7="","",IF(BZ7="-","【-】","【"&amp;SUBSTITUTE(TEXT(BZ7,"#,##0.00"),"-","△")&amp;"】"))</f>
        <v>【54.36】</v>
      </c>
      <c r="CA6" s="36">
        <f>IF(CA7="",NA(),CA7)</f>
        <v>196.84</v>
      </c>
      <c r="CB6" s="36">
        <f t="shared" ref="CB6:CJ6" si="9">IF(CB7="",NA(),CB7)</f>
        <v>155.11000000000001</v>
      </c>
      <c r="CC6" s="36">
        <f t="shared" si="9"/>
        <v>218.69</v>
      </c>
      <c r="CD6" s="36">
        <f t="shared" si="9"/>
        <v>206.39</v>
      </c>
      <c r="CE6" s="36">
        <f t="shared" si="9"/>
        <v>220.69</v>
      </c>
      <c r="CF6" s="36">
        <f t="shared" si="9"/>
        <v>734.18</v>
      </c>
      <c r="CG6" s="36">
        <f t="shared" si="9"/>
        <v>789.62</v>
      </c>
      <c r="CH6" s="36">
        <f t="shared" si="9"/>
        <v>423.18</v>
      </c>
      <c r="CI6" s="36">
        <f t="shared" si="9"/>
        <v>383.2</v>
      </c>
      <c r="CJ6" s="36">
        <f t="shared" si="9"/>
        <v>383.25</v>
      </c>
      <c r="CK6" s="35" t="str">
        <f>IF(CK7="","",IF(CK7="-","【-】","【"&amp;SUBSTITUTE(TEXT(CK7,"#,##0.00"),"-","△")&amp;"】"))</f>
        <v>【296.40】</v>
      </c>
      <c r="CL6" s="36">
        <f>IF(CL7="",NA(),CL7)</f>
        <v>18.75</v>
      </c>
      <c r="CM6" s="36">
        <f t="shared" ref="CM6:CU6" si="10">IF(CM7="",NA(),CM7)</f>
        <v>18.46</v>
      </c>
      <c r="CN6" s="36">
        <f t="shared" si="10"/>
        <v>17.59</v>
      </c>
      <c r="CO6" s="36">
        <f t="shared" si="10"/>
        <v>19.5</v>
      </c>
      <c r="CP6" s="36">
        <f t="shared" si="10"/>
        <v>20.3</v>
      </c>
      <c r="CQ6" s="36">
        <f t="shared" si="10"/>
        <v>48.36</v>
      </c>
      <c r="CR6" s="36">
        <f t="shared" si="10"/>
        <v>48.7</v>
      </c>
      <c r="CS6" s="36">
        <f t="shared" si="10"/>
        <v>46.9</v>
      </c>
      <c r="CT6" s="36">
        <f t="shared" si="10"/>
        <v>47.95</v>
      </c>
      <c r="CU6" s="36">
        <f t="shared" si="10"/>
        <v>48.26</v>
      </c>
      <c r="CV6" s="35" t="str">
        <f>IF(CV7="","",IF(CV7="-","【-】","【"&amp;SUBSTITUTE(TEXT(CV7,"#,##0.00"),"-","△")&amp;"】"))</f>
        <v>【55.95】</v>
      </c>
      <c r="CW6" s="36">
        <f>IF(CW7="",NA(),CW7)</f>
        <v>71.489999999999995</v>
      </c>
      <c r="CX6" s="36">
        <f t="shared" ref="CX6:DF6" si="11">IF(CX7="",NA(),CX7)</f>
        <v>71.680000000000007</v>
      </c>
      <c r="CY6" s="36">
        <f t="shared" si="11"/>
        <v>70.62</v>
      </c>
      <c r="CZ6" s="36">
        <f t="shared" si="11"/>
        <v>61.05</v>
      </c>
      <c r="DA6" s="36">
        <f t="shared" si="11"/>
        <v>56.29</v>
      </c>
      <c r="DB6" s="36">
        <f t="shared" si="11"/>
        <v>75.239999999999995</v>
      </c>
      <c r="DC6" s="36">
        <f t="shared" si="11"/>
        <v>74.959999999999994</v>
      </c>
      <c r="DD6" s="36">
        <f t="shared" si="11"/>
        <v>74.63</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0.91</v>
      </c>
      <c r="EJ6" s="36">
        <f t="shared" si="14"/>
        <v>1.26</v>
      </c>
      <c r="EK6" s="36">
        <f t="shared" si="14"/>
        <v>0.78</v>
      </c>
      <c r="EL6" s="36">
        <f t="shared" si="14"/>
        <v>0.56999999999999995</v>
      </c>
      <c r="EM6" s="36">
        <f t="shared" si="14"/>
        <v>0.62</v>
      </c>
      <c r="EN6" s="35" t="str">
        <f>IF(EN7="","",IF(EN7="-","【-】","【"&amp;SUBSTITUTE(TEXT(EN7,"#,##0.00"),"-","△")&amp;"】"))</f>
        <v>【0.54】</v>
      </c>
    </row>
    <row r="7" spans="1:144" s="37" customFormat="1" x14ac:dyDescent="0.15">
      <c r="A7" s="29"/>
      <c r="B7" s="38">
        <v>2018</v>
      </c>
      <c r="C7" s="38">
        <v>155861</v>
      </c>
      <c r="D7" s="38">
        <v>47</v>
      </c>
      <c r="E7" s="38">
        <v>1</v>
      </c>
      <c r="F7" s="38">
        <v>0</v>
      </c>
      <c r="G7" s="38">
        <v>0</v>
      </c>
      <c r="H7" s="38" t="s">
        <v>96</v>
      </c>
      <c r="I7" s="38" t="s">
        <v>97</v>
      </c>
      <c r="J7" s="38" t="s">
        <v>98</v>
      </c>
      <c r="K7" s="38" t="s">
        <v>99</v>
      </c>
      <c r="L7" s="38" t="s">
        <v>100</v>
      </c>
      <c r="M7" s="38" t="s">
        <v>101</v>
      </c>
      <c r="N7" s="39" t="s">
        <v>102</v>
      </c>
      <c r="O7" s="39" t="s">
        <v>103</v>
      </c>
      <c r="P7" s="39">
        <v>100</v>
      </c>
      <c r="Q7" s="39">
        <v>2560</v>
      </c>
      <c r="R7" s="39">
        <v>351</v>
      </c>
      <c r="S7" s="39">
        <v>9.7799999999999994</v>
      </c>
      <c r="T7" s="39">
        <v>35.89</v>
      </c>
      <c r="U7" s="39">
        <v>328</v>
      </c>
      <c r="V7" s="39">
        <v>1.75</v>
      </c>
      <c r="W7" s="39">
        <v>187.43</v>
      </c>
      <c r="X7" s="39">
        <v>118.82</v>
      </c>
      <c r="Y7" s="39">
        <v>158.36000000000001</v>
      </c>
      <c r="Z7" s="39">
        <v>118.84</v>
      </c>
      <c r="AA7" s="39">
        <v>129.87</v>
      </c>
      <c r="AB7" s="39">
        <v>101.17</v>
      </c>
      <c r="AC7" s="39">
        <v>73.06</v>
      </c>
      <c r="AD7" s="39">
        <v>72.03</v>
      </c>
      <c r="AE7" s="39">
        <v>72.11</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0</v>
      </c>
      <c r="BF7" s="39">
        <v>0</v>
      </c>
      <c r="BG7" s="39">
        <v>0</v>
      </c>
      <c r="BH7" s="39">
        <v>0</v>
      </c>
      <c r="BI7" s="39">
        <v>0</v>
      </c>
      <c r="BJ7" s="39">
        <v>1486.62</v>
      </c>
      <c r="BK7" s="39">
        <v>1510.14</v>
      </c>
      <c r="BL7" s="39">
        <v>1595.62</v>
      </c>
      <c r="BM7" s="39">
        <v>1302.33</v>
      </c>
      <c r="BN7" s="39">
        <v>1274.21</v>
      </c>
      <c r="BO7" s="39">
        <v>1074.1400000000001</v>
      </c>
      <c r="BP7" s="39">
        <v>105</v>
      </c>
      <c r="BQ7" s="39">
        <v>141.30000000000001</v>
      </c>
      <c r="BR7" s="39">
        <v>100.54</v>
      </c>
      <c r="BS7" s="39">
        <v>109.63</v>
      </c>
      <c r="BT7" s="39">
        <v>101.16</v>
      </c>
      <c r="BU7" s="39">
        <v>24.39</v>
      </c>
      <c r="BV7" s="39">
        <v>22.67</v>
      </c>
      <c r="BW7" s="39">
        <v>37.92</v>
      </c>
      <c r="BX7" s="39">
        <v>40.89</v>
      </c>
      <c r="BY7" s="39">
        <v>41.25</v>
      </c>
      <c r="BZ7" s="39">
        <v>54.36</v>
      </c>
      <c r="CA7" s="39">
        <v>196.84</v>
      </c>
      <c r="CB7" s="39">
        <v>155.11000000000001</v>
      </c>
      <c r="CC7" s="39">
        <v>218.69</v>
      </c>
      <c r="CD7" s="39">
        <v>206.39</v>
      </c>
      <c r="CE7" s="39">
        <v>220.69</v>
      </c>
      <c r="CF7" s="39">
        <v>734.18</v>
      </c>
      <c r="CG7" s="39">
        <v>789.62</v>
      </c>
      <c r="CH7" s="39">
        <v>423.18</v>
      </c>
      <c r="CI7" s="39">
        <v>383.2</v>
      </c>
      <c r="CJ7" s="39">
        <v>383.25</v>
      </c>
      <c r="CK7" s="39">
        <v>296.39999999999998</v>
      </c>
      <c r="CL7" s="39">
        <v>18.75</v>
      </c>
      <c r="CM7" s="39">
        <v>18.46</v>
      </c>
      <c r="CN7" s="39">
        <v>17.59</v>
      </c>
      <c r="CO7" s="39">
        <v>19.5</v>
      </c>
      <c r="CP7" s="39">
        <v>20.3</v>
      </c>
      <c r="CQ7" s="39">
        <v>48.36</v>
      </c>
      <c r="CR7" s="39">
        <v>48.7</v>
      </c>
      <c r="CS7" s="39">
        <v>46.9</v>
      </c>
      <c r="CT7" s="39">
        <v>47.95</v>
      </c>
      <c r="CU7" s="39">
        <v>48.26</v>
      </c>
      <c r="CV7" s="39">
        <v>55.95</v>
      </c>
      <c r="CW7" s="39">
        <v>71.489999999999995</v>
      </c>
      <c r="CX7" s="39">
        <v>71.680000000000007</v>
      </c>
      <c r="CY7" s="39">
        <v>70.62</v>
      </c>
      <c r="CZ7" s="39">
        <v>61.05</v>
      </c>
      <c r="DA7" s="39">
        <v>56.29</v>
      </c>
      <c r="DB7" s="39">
        <v>75.239999999999995</v>
      </c>
      <c r="DC7" s="39">
        <v>74.959999999999994</v>
      </c>
      <c r="DD7" s="39">
        <v>74.63</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0.91</v>
      </c>
      <c r="EJ7" s="39">
        <v>1.26</v>
      </c>
      <c r="EK7" s="39">
        <v>0.78</v>
      </c>
      <c r="EL7" s="39">
        <v>0.56999999999999995</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2020-01-27T05:43:57Z</cp:lastPrinted>
  <dcterms:created xsi:type="dcterms:W3CDTF">2019-12-05T04:36:39Z</dcterms:created>
  <dcterms:modified xsi:type="dcterms:W3CDTF">2020-02-06T23:52:17Z</dcterms:modified>
  <cp:category/>
</cp:coreProperties>
</file>