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476084\Dropbox (粟島浦村)\総務課\総務費\財政\R3\□通知・照会\20220107　公営企業に係る経営比較分析表(令和２年度)の分析等について\20220209　再提出\"/>
    </mc:Choice>
  </mc:AlternateContent>
  <xr:revisionPtr revIDLastSave="0" documentId="13_ncr:1_{4D6393AD-5BB5-4FC8-B833-1B67AA2FCE02}" xr6:coauthVersionLast="36" xr6:coauthVersionMax="36" xr10:uidLastSave="{00000000-0000-0000-0000-000000000000}"/>
  <workbookProtection workbookAlgorithmName="SHA-512" workbookHashValue="86/+veZM90UL6YRli7woYRHPX230MTpDoe/nUpxV0B2pBnu+BpV0E6y4wuXmV7bWFRryaxEDGgJI58rfRvDcrQ==" workbookSaltValue="EAK9ULAwP64t6hWP1xfT3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<sst xmlns="http://schemas.openxmlformats.org/spreadsheetml/2006/main" count="236" uniqueCount="118">
  <si>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</si>
  <si>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</si>
  <si>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</si>
  <si>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</si>
  <si>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</si>
  <si>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</si>
  <si>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</si>
  <si>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</si>
  <si>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</si>
  <si>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</si>
  <si>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</si>
  <si>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</si>
  <si>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</si>
  <si>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</si>
  <si>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</si>
  <si>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</si>
  <si>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</si>
  <si>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</si>
  <si>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</si>
  <si>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</si>
  <si>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</si>
  <si>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</si>
  <si>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</si>
  <si>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</si>
  <si>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</si>
  <si>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</si>
  <si>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</si>
  <si>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</si>
  <si>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</si>
  <si>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</si>
  <si>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</si>
  <si>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</si>
  <si>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</si>
  <si>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</si>
  <si>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</si>
  <si>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</si>
  <si>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</si>
  <si>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</si>
  <si>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</si>
  <si>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</si>
  <si>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</si>
  <si>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</si>
  <si>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</si>
  <si>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</si>
  <si>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</si>
  <si>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</si>
  <si>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</si>
  <si>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</si>
  <si>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</si>
  <si>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</si>
  <si>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</si>
  <si>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</si>
  <si>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</si>
  <si>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</si>
  <si>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</si>
  <si>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</si>
  <si>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</si>
  <si>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</si>
  <si>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</si>
  <si>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</si>
  <si>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</si>
  <si>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</si>
  <si>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</si>
  <si>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</si>
  <si>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</si>
  <si>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</si>
  <si>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</si>
  <si>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</si>
  <si>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</si>
  <si>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</si>
  <si>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</si>
  <si>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</si>
  <si>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</si>
  <si>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</si>
  <si>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</si>
  <si>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</si>
  <si>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</si>
  <si>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</si>
  <si>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</si>
  <si>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</si>
  <si>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</si>
  <si>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</si>
  <si>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</si>
  <si>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</si>
  <si>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</si>
  <si>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</si>
  <si>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</si>
  <si>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</si>
  <si>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</si>
  <si>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</si>
  <si>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</si>
  <si>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</si>
  <si>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</si>
  <si>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</si>
  <si>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</si>
  <si>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</si>
  <si>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</si>
  <si>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</si>
  <si>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</si>
  <si>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</si>
  <si>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</si>
  <si>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</si>
  <si>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</si>
  <si>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</si>
  <si>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</si>
  <si>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</si>
  <si>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</si>
  <si>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</si>
  <si>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</si>
  <si>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</si>
  <si>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</si>
  <si>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</si>
  <si>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</si>
  <si>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</si>
  <si>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</si>
  <si>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区に１つずつ、計２つの処理施設を抱えており、両排水処理場の施設は、機能診断の上で計画的に整備している。供用開始から30年以上経過していた内浦地区の排水処理場については、令和元年度までに処理場の施設改修及び排水管路改修工事を実施し、令和３年度には施設機能保全工事を完了予定である。</t>
    <phoneticPr fontId="4"/>
  </si>
  <si>
    <t>　粟島浦村は、処理区域内人口323人で、有収水量密度4.0千㎥／ha、供用開始後年数（37年）で、下水道事業経営指標における分類では、類型「ｃ１」型に属する。また、下水道は、漁業集落排水事業を経営し、水洗化率は100.0％である。
　現在、経営の効率性、健全性は概ね確保されているといえる。しかしながら、少子・高齢化の進行や、処理区域内人口、大口利用の民宿の減少等により、排水処理料金収入の減少が見込まれ、維持管理費が増加傾向にあり、更なる経費節減に努めていく必要がある。さらに、各指標の傾向を十分に分析し、資産維持等の対策を講じる必要があり、今後も施設の老朽化に備えた処理場施設等の計画的な更新を行い、健全な事業運営に努めていく。</t>
    <phoneticPr fontId="4"/>
  </si>
  <si>
    <r>
      <t xml:space="preserve">　収益的収支比率は、毎年度100％を上回っている状況が続いており、令和2年度も117.01％であった。経営状況は健全な水準にあるといえる。
</t>
    </r>
    <r>
      <rPr>
        <sz val="11"/>
        <rFont val="ＭＳ ゴシック"/>
        <family val="3"/>
        <charset val="128"/>
      </rPr>
      <t>　地方債残高は、新たな借り入れにより増加し、類似団体平均値を上回っている。これは排水処理施設の老朽化に伴い、内浦地区の処理施設の更新を行ったためである。</t>
    </r>
    <r>
      <rPr>
        <sz val="11"/>
        <color theme="1"/>
        <rFont val="ＭＳ ゴシック"/>
        <family val="3"/>
        <charset val="128"/>
      </rPr>
      <t xml:space="preserve">
　経費回収率も毎年度100％を上回り、類似団体平均と比較しても大きく上回っており、経営に必要な経費を料金収入で賄うことができている。
　一方、汚水処理原価は、類似団体平均と比較すれば下回っており緩やかな減少傾向にある。これは施設の維持管理費の減少によるものであるが、今後は老朽化委対策のため費用増加が見込まれ、汚水処理原価は増加すると見込みである。
　施設利用率は、過去５年間において同数（22.82％）で推移し、類似団体平均と比較すると低い水準にある。これは、処理区域内人口が減少していることなどによるものであり、今後、汚水処理需要動向によって施設規模の見直しを含めた効率的な事業運営計画を検討する必要がある。
　水洗化率は100.0％と高く、投資の効率性が高く、使用料収入が高いことからも、効果的な経営が行われている要因の一つとなっている。</t>
    </r>
    <rPh sb="92" eb="94">
      <t>ルイジ</t>
    </rPh>
    <rPh sb="94" eb="96">
      <t>ダンタイ</t>
    </rPh>
    <rPh sb="96" eb="99">
      <t>ヘイキンチ</t>
    </rPh>
    <rPh sb="100" eb="102">
      <t>ウワマワ</t>
    </rPh>
    <rPh sb="244" eb="245">
      <t>ユル</t>
    </rPh>
    <rPh sb="248" eb="250">
      <t>ゲンショウ</t>
    </rPh>
    <rPh sb="250" eb="252">
      <t>ケイコウ</t>
    </rPh>
    <rPh sb="259" eb="261">
      <t>シセツ</t>
    </rPh>
    <rPh sb="262" eb="264">
      <t>イジ</t>
    </rPh>
    <rPh sb="264" eb="266">
      <t>カンリ</t>
    </rPh>
    <rPh sb="266" eb="267">
      <t>ヒ</t>
    </rPh>
    <rPh sb="268" eb="270">
      <t>ゲンショウ</t>
    </rPh>
    <rPh sb="280" eb="282">
      <t>コンゴ</t>
    </rPh>
    <rPh sb="283" eb="286">
      <t>ロウキュウカ</t>
    </rPh>
    <rPh sb="286" eb="287">
      <t>イ</t>
    </rPh>
    <rPh sb="287" eb="289">
      <t>タイサク</t>
    </rPh>
    <rPh sb="292" eb="294">
      <t>ヒヨウ</t>
    </rPh>
    <rPh sb="294" eb="296">
      <t>ゾウカ</t>
    </rPh>
    <rPh sb="297" eb="299">
      <t>ミコ</t>
    </rPh>
    <rPh sb="302" eb="304">
      <t>オスイ</t>
    </rPh>
    <rPh sb="304" eb="306">
      <t>ショリ</t>
    </rPh>
    <rPh sb="306" eb="308">
      <t>ゲンカ</t>
    </rPh>
    <rPh sb="309" eb="311">
      <t>ゾウカ</t>
    </rPh>
    <rPh sb="314" eb="31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</si>
</sst>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0B-48D4-9502-B797376C01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0.12</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D10B-48D4-9502-B797376C01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22.82</c:v>
                </c:pt>
                <c:pt idx="1">
                  <c:v>22.82</c:v>
                </c:pt>
                <c:pt idx="2">
                  <c:v>22.82</c:v>
                </c:pt>
                <c:pt idx="3">
                  <c:v>22.82</c:v>
                </c:pt>
                <c:pt idx="4">
                  <c:v>22.82</c:v>
                </c:pt>
              </c:numCache>
            </c:numRef>
          </c:val>
          <c:extLst>
            <c:ext xmlns:c16="http://schemas.microsoft.com/office/drawing/2014/chart" uri="{C3380CC4-5D6E-409C-BE32-E72D297353CC}">
              <c16:uniqueId val="{00000000-7E82-40E6-AC08-DFF04E7269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c:v>
                </c:pt>
                <c:pt idx="1">
                  <c:v>39.799999999999997</c:v>
                </c:pt>
                <c:pt idx="2">
                  <c:v>40.83</c:v>
                </c:pt>
                <c:pt idx="3">
                  <c:v>39.130000000000003</c:v>
                </c:pt>
                <c:pt idx="4">
                  <c:v>40.29</c:v>
                </c:pt>
              </c:numCache>
            </c:numRef>
          </c:val>
          <c:smooth val="0"/>
          <c:extLst>
            <c:ext xmlns:c16="http://schemas.microsoft.com/office/drawing/2014/chart" uri="{C3380CC4-5D6E-409C-BE32-E72D297353CC}">
              <c16:uniqueId val="{00000001-7E82-40E6-AC08-DFF04E7269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1C6-4902-A1D5-27A037CD59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85.72</c:v>
                </c:pt>
                <c:pt idx="1">
                  <c:v>85.32</c:v>
                </c:pt>
                <c:pt idx="2">
                  <c:v>86</c:v>
                </c:pt>
                <c:pt idx="3">
                  <c:v>86.33</c:v>
                </c:pt>
                <c:pt idx="4">
                  <c:v>87.49</c:v>
                </c:pt>
              </c:numCache>
            </c:numRef>
          </c:val>
          <c:smooth val="0"/>
          <c:extLst>
            <c:ext xmlns:c16="http://schemas.microsoft.com/office/drawing/2014/chart" uri="{C3380CC4-5D6E-409C-BE32-E72D297353CC}">
              <c16:uniqueId val="{00000001-51C6-4902-A1D5-27A037CD59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121.06</c:v>
                </c:pt>
                <c:pt idx="1">
                  <c:v>128.33000000000001</c:v>
                </c:pt>
                <c:pt idx="2">
                  <c:v>101.53</c:v>
                </c:pt>
                <c:pt idx="3">
                  <c:v>120.76</c:v>
                </c:pt>
                <c:pt idx="4">
                  <c:v>117.01</c:v>
                </c:pt>
              </c:numCache>
            </c:numRef>
          </c:val>
          <c:extLst>
            <c:ext xmlns:c16="http://schemas.microsoft.com/office/drawing/2014/chart" uri="{C3380CC4-5D6E-409C-BE32-E72D297353CC}">
              <c16:uniqueId val="{00000000-63D5-4CBE-81F3-BD7356D839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5-4CBE-81F3-BD7356D839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0D-4964-A345-361F4C8C82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D-4964-A345-361F4C8C82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B-4BF9-819F-B2FB828FA9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B-4BF9-819F-B2FB828FA9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F-4B35-9459-F2CBA26E93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F-4B35-9459-F2CBA26E93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04-4926-AB3B-2A60E0F81C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4-4926-AB3B-2A60E0F81C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90.78</c:v>
                </c:pt>
                <c:pt idx="2">
                  <c:v>73.930000000000007</c:v>
                </c:pt>
                <c:pt idx="3">
                  <c:v>423.41</c:v>
                </c:pt>
                <c:pt idx="4">
                  <c:v>862.35</c:v>
                </c:pt>
              </c:numCache>
            </c:numRef>
          </c:val>
          <c:extLst>
            <c:ext xmlns:c16="http://schemas.microsoft.com/office/drawing/2014/chart" uri="{C3380CC4-5D6E-409C-BE32-E72D297353CC}">
              <c16:uniqueId val="{00000000-0543-423F-B946-35CF29E6BC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238.95</c:v>
                </c:pt>
                <c:pt idx="1">
                  <c:v>169.47</c:v>
                </c:pt>
                <c:pt idx="2">
                  <c:v>512.88</c:v>
                </c:pt>
                <c:pt idx="3">
                  <c:v>641.42999999999995</c:v>
                </c:pt>
                <c:pt idx="4">
                  <c:v>807.81</c:v>
                </c:pt>
              </c:numCache>
            </c:numRef>
          </c:val>
          <c:smooth val="0"/>
          <c:extLst>
            <c:ext xmlns:c16="http://schemas.microsoft.com/office/drawing/2014/chart" uri="{C3380CC4-5D6E-409C-BE32-E72D297353CC}">
              <c16:uniqueId val="{00000001-0543-423F-B946-35CF29E6BC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124.36</c:v>
                </c:pt>
                <c:pt idx="1">
                  <c:v>133.16</c:v>
                </c:pt>
                <c:pt idx="2">
                  <c:v>101.57</c:v>
                </c:pt>
                <c:pt idx="3">
                  <c:v>121.35</c:v>
                </c:pt>
                <c:pt idx="4">
                  <c:v>117.52</c:v>
                </c:pt>
              </c:numCache>
            </c:numRef>
          </c:val>
          <c:extLst>
            <c:ext xmlns:c16="http://schemas.microsoft.com/office/drawing/2014/chart" uri="{C3380CC4-5D6E-409C-BE32-E72D297353CC}">
              <c16:uniqueId val="{00000000-629E-4D99-90A8-E1A27078AB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53.03</c:v>
                </c:pt>
                <c:pt idx="2">
                  <c:v>51.07</c:v>
                </c:pt>
                <c:pt idx="3">
                  <c:v>56.93</c:v>
                </c:pt>
                <c:pt idx="4">
                  <c:v>49.44</c:v>
                </c:pt>
              </c:numCache>
            </c:numRef>
          </c:val>
          <c:smooth val="0"/>
          <c:extLst>
            <c:ext xmlns:c16="http://schemas.microsoft.com/office/drawing/2014/chart" uri="{C3380CC4-5D6E-409C-BE32-E72D297353CC}">
              <c16:uniqueId val="{00000001-629E-4D99-90A8-E1A27078AB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185.32</c:v>
                </c:pt>
                <c:pt idx="1">
                  <c:v>177.61</c:v>
                </c:pt>
                <c:pt idx="2">
                  <c:v>229.36</c:v>
                </c:pt>
                <c:pt idx="3">
                  <c:v>177.98</c:v>
                </c:pt>
                <c:pt idx="4">
                  <c:v>168.61</c:v>
                </c:pt>
              </c:numCache>
            </c:numRef>
          </c:val>
          <c:extLst>
            <c:ext xmlns:c16="http://schemas.microsoft.com/office/drawing/2014/chart" uri="{C3380CC4-5D6E-409C-BE32-E72D297353CC}">
              <c16:uniqueId val="{00000000-5406-4E46-97DA-2CFE3E2A74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310.41000000000003</c:v>
                </c:pt>
                <c:pt idx="1">
                  <c:v>301.77</c:v>
                </c:pt>
                <c:pt idx="2">
                  <c:v>314.68</c:v>
                </c:pt>
                <c:pt idx="3">
                  <c:v>300.17</c:v>
                </c:pt>
                <c:pt idx="4">
                  <c:v>343.49</c:v>
                </c:pt>
              </c:numCache>
            </c:numRef>
          </c:val>
          <c:smooth val="0"/>
          <c:extLst>
            <c:ext xmlns:c16="http://schemas.microsoft.com/office/drawing/2014/chart" uri="{C3380CC4-5D6E-409C-BE32-E72D297353CC}">
              <c16:uniqueId val="{00000001-5406-4E46-97DA-2CFE3E2A74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粟島浦村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344</v>
      </c>
      <c r="AM8" s="51"/>
      <c r="AN8" s="51"/>
      <c r="AO8" s="51"/>
      <c r="AP8" s="51"/>
      <c r="AQ8" s="51"/>
      <c r="AR8" s="51"/>
      <c r="AS8" s="51"/>
      <c r="AT8" s="46">
        <f>データ!T6</f>
        <v>9.7799999999999994</v>
      </c>
      <c r="AU8" s="46"/>
      <c r="AV8" s="46"/>
      <c r="AW8" s="46"/>
      <c r="AX8" s="46"/>
      <c r="AY8" s="46"/>
      <c r="AZ8" s="46"/>
      <c r="BA8" s="46"/>
      <c r="BB8" s="46">
        <f>データ!U6</f>
        <v>35.17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64.849999999999994</v>
      </c>
      <c r="X10" s="46"/>
      <c r="Y10" s="46"/>
      <c r="Z10" s="46"/>
      <c r="AA10" s="46"/>
      <c r="AB10" s="46"/>
      <c r="AC10" s="46"/>
      <c r="AD10" s="51">
        <f>データ!R6</f>
        <v>3960</v>
      </c>
      <c r="AE10" s="51"/>
      <c r="AF10" s="51"/>
      <c r="AG10" s="51"/>
      <c r="AH10" s="51"/>
      <c r="AI10" s="51"/>
      <c r="AJ10" s="51"/>
      <c r="AK10" s="2"/>
      <c r="AL10" s="51">
        <f>データ!V6</f>
        <v>323</v>
      </c>
      <c r="AM10" s="51"/>
      <c r="AN10" s="51"/>
      <c r="AO10" s="51"/>
      <c r="AP10" s="51"/>
      <c r="AQ10" s="51"/>
      <c r="AR10" s="51"/>
      <c r="AS10" s="51"/>
      <c r="AT10" s="46">
        <f>データ!W6</f>
        <v>0.12</v>
      </c>
      <c r="AU10" s="46"/>
      <c r="AV10" s="46"/>
      <c r="AW10" s="46"/>
      <c r="AX10" s="46"/>
      <c r="AY10" s="46"/>
      <c r="AZ10" s="46"/>
      <c r="BA10" s="46"/>
      <c r="BB10" s="46">
        <f>データ!X6</f>
        <v>2691.67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L+6/4OuDtGf2vii+2Efk6xdr2RoiI3568+oNYFp4nFCaFxsRv754ALz7SuS3TlShjHRqbHgNchKf8PNTIKQ+ew==" saltValue="c25Js6rJVM4U8tNqpy4y7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155861</v>
      </c>
      <c r="D6" s="33">
        <f t="shared" si="3"/>
        <v>47</v>
      </c>
      <c r="E6" s="33">
        <f t="shared" si="3"/>
        <v>17</v>
      </c>
      <c r="F6" s="33">
        <f t="shared" si="3"/>
        <v>6</v>
      </c>
      <c r="G6" s="33">
        <f t="shared" si="3"/>
        <v>0</v>
      </c>
      <c r="H6" s="33" t="str">
        <f t="shared" si="3"/>
        <v>新潟県　粟島浦村</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100</v>
      </c>
      <c r="Q6" s="34">
        <f t="shared" si="3"/>
        <v>64.849999999999994</v>
      </c>
      <c r="R6" s="34">
        <f t="shared" si="3"/>
        <v>3960</v>
      </c>
      <c r="S6" s="34">
        <f t="shared" si="3"/>
        <v>344</v>
      </c>
      <c r="T6" s="34">
        <f t="shared" si="3"/>
        <v>9.7799999999999994</v>
      </c>
      <c r="U6" s="34">
        <f t="shared" si="3"/>
        <v>35.17</v>
      </c>
      <c r="V6" s="34">
        <f t="shared" si="3"/>
        <v>323</v>
      </c>
      <c r="W6" s="34">
        <f t="shared" si="3"/>
        <v>0.12</v>
      </c>
      <c r="X6" s="34">
        <f t="shared" si="3"/>
        <v>2691.67</v>
      </c>
      <c r="Y6" s="35">
        <f>IF(Y7="",NA(),Y7)</f>
        <v>121.06</v>
      </c>
      <c r="Z6" s="35">
        <f t="shared" ref="Z6:AH6" si="4">IF(Z7="",NA(),Z7)</f>
        <v>128.33000000000001</v>
      </c>
      <c r="AA6" s="35">
        <f t="shared" si="4"/>
        <v>101.53</v>
      </c>
      <c r="AB6" s="35">
        <f t="shared" si="4"/>
        <v>120.76</v>
      </c>
      <c r="AC6" s="35">
        <f t="shared" si="4"/>
        <v>117.01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90.78</v>
      </c>
      <c r="BH6" s="35">
        <f t="shared" si="7"/>
        <v>73.930000000000007</v>
      </c>
      <c r="BI6" s="35">
        <f t="shared" si="7"/>
        <v>423.41</v>
      </c>
      <c r="BJ6" s="35">
        <f t="shared" si="7"/>
        <v>862.35</v>
      </c>
      <c r="BK6" s="35">
        <f t="shared" si="7"/>
        <v>238.95</v>
      </c>
      <c r="BL6" s="35">
        <f t="shared" si="7"/>
        <v>169.47</v>
      </c>
      <c r="BM6" s="35">
        <f t="shared" si="7"/>
        <v>512.88</v>
      </c>
      <c r="BN6" s="35">
        <f t="shared" si="7"/>
        <v>641.42999999999995</v>
      </c>
      <c r="BO6" s="35">
        <f t="shared" si="7"/>
        <v>807.81</v>
      </c>
      <c r="BP6" s="34" t="str">
        <f>IF(BP7="","",IF(BP7="-","【-】","【"&amp;SUBSTITUTE(TEXT(BP7,"#,##0.00"),"-","△")&amp;"】"))</f>
        <v>【1,042.34】</v>
      </c>
      <c r="BQ6" s="35">
        <f>IF(BQ7="",NA(),BQ7)</f>
        <v>124.36</v>
      </c>
      <c r="BR6" s="35">
        <f t="shared" ref="BR6:BZ6" si="8">IF(BR7="",NA(),BR7)</f>
        <v>133.16</v>
      </c>
      <c r="BS6" s="35">
        <f t="shared" si="8"/>
        <v>101.57</v>
      </c>
      <c r="BT6" s="35">
        <f t="shared" si="8"/>
        <v>121.35</v>
      </c>
      <c r="BU6" s="35">
        <f t="shared" si="8"/>
        <v>117.52</v>
      </c>
      <c r="BV6" s="35">
        <f t="shared" si="8"/>
        <v>53.57</v>
      </c>
      <c r="BW6" s="35">
        <f t="shared" si="8"/>
        <v>53.03</v>
      </c>
      <c r="BX6" s="35">
        <f t="shared" si="8"/>
        <v>51.07</v>
      </c>
      <c r="BY6" s="35">
        <f t="shared" si="8"/>
        <v>56.93</v>
      </c>
      <c r="BZ6" s="35">
        <f t="shared" si="8"/>
        <v>49.44</v>
      </c>
      <c r="CA6" s="34" t="str">
        <f>IF(CA7="","",IF(CA7="-","【-】","【"&amp;SUBSTITUTE(TEXT(CA7,"#,##0.00"),"-","△")&amp;"】"))</f>
        <v>【42.60】</v>
      </c>
      <c r="CB6" s="35">
        <f>IF(CB7="",NA(),CB7)</f>
        <v>185.32</v>
      </c>
      <c r="CC6" s="35">
        <f t="shared" ref="CC6:CK6" si="9">IF(CC7="",NA(),CC7)</f>
        <v>177.61</v>
      </c>
      <c r="CD6" s="35">
        <f t="shared" si="9"/>
        <v>229.36</v>
      </c>
      <c r="CE6" s="35">
        <f t="shared" si="9"/>
        <v>177.98</v>
      </c>
      <c r="CF6" s="35">
        <f t="shared" si="9"/>
        <v>168.61</v>
      </c>
      <c r="CG6" s="35">
        <f t="shared" si="9"/>
        <v>310.41000000000003</v>
      </c>
      <c r="CH6" s="35">
        <f t="shared" si="9"/>
        <v>301.77</v>
      </c>
      <c r="CI6" s="35">
        <f t="shared" si="9"/>
        <v>314.68</v>
      </c>
      <c r="CJ6" s="35">
        <f t="shared" si="9"/>
        <v>300.17</v>
      </c>
      <c r="CK6" s="35">
        <f t="shared" si="9"/>
        <v>343.49</v>
      </c>
      <c r="CL6" s="34" t="str">
        <f>IF(CL7="","",IF(CL7="-","【-】","【"&amp;SUBSTITUTE(TEXT(CL7,"#,##0.00"),"-","△")&amp;"】"))</f>
        <v>【410.22】</v>
      </c>
      <c r="CM6" s="35">
        <f>IF(CM7="",NA(),CM7)</f>
        <v>22.82</v>
      </c>
      <c r="CN6" s="35">
        <f t="shared" ref="CN6:CV6" si="10">IF(CN7="",NA(),CN7)</f>
        <v>22.82</v>
      </c>
      <c r="CO6" s="35">
        <f t="shared" si="10"/>
        <v>22.82</v>
      </c>
      <c r="CP6" s="35">
        <f t="shared" si="10"/>
        <v>22.82</v>
      </c>
      <c r="CQ6" s="35">
        <f t="shared" si="10"/>
        <v>22.82</v>
      </c>
      <c r="CR6" s="35">
        <f t="shared" si="10"/>
        <v>39.9</v>
      </c>
      <c r="CS6" s="35">
        <f t="shared" si="10"/>
        <v>39.799999999999997</v>
      </c>
      <c r="CT6" s="35">
        <f t="shared" si="10"/>
        <v>40.83</v>
      </c>
      <c r="CU6" s="35">
        <f t="shared" si="10"/>
        <v>39.130000000000003</v>
      </c>
      <c r="CV6" s="35">
        <f t="shared" si="10"/>
        <v>40.29</v>
      </c>
      <c r="CW6" s="34" t="str">
        <f>IF(CW7="","",IF(CW7="-","【-】","【"&amp;SUBSTITUTE(TEXT(CW7,"#,##0.00"),"-","△")&amp;"】"))</f>
        <v>【32.98】</v>
      </c>
      <c r="CX6" s="35">
        <f>IF(CX7="",NA(),CX7)</f>
        <v>100</v>
      </c>
      <c r="CY6" s="35">
        <f t="shared" ref="CY6:DG6" si="11">IF(CY7="",NA(),CY7)</f>
        <v>100</v>
      </c>
      <c r="CZ6" s="35">
        <f t="shared" si="11"/>
        <v>100</v>
      </c>
      <c r="DA6" s="35">
        <f t="shared" si="11"/>
        <v>100</v>
      </c>
      <c r="DB6" s="35">
        <f t="shared" si="11"/>
        <v>100</v>
      </c>
      <c r="DC6" s="35">
        <f t="shared" si="11"/>
        <v>85.72</v>
      </c>
      <c r="DD6" s="35">
        <f t="shared" si="11"/>
        <v>85.32</v>
      </c>
      <c r="DE6" s="35">
        <f t="shared" si="11"/>
        <v>86</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4">
        <f t="shared" si="14"/>
        <v>0</v>
      </c>
      <c r="EL6" s="34">
        <f t="shared" si="14"/>
        <v>0</v>
      </c>
      <c r="EM6" s="34">
        <f t="shared" si="14"/>
        <v>0</v>
      </c>
      <c r="EN6" s="35">
        <f t="shared" si="14"/>
        <v>0.01</v>
      </c>
      <c r="EO6" s="34" t="str">
        <f>IF(EO7="","",IF(EO7="-","【-】","【"&amp;SUBSTITUTE(TEXT(EO7,"#,##0.00"),"-","△")&amp;"】"))</f>
        <v>【1.09】</v>
      </c>
    </row>
    <row r="7" spans="1:145" s="36" customFormat="1" x14ac:dyDescent="0.15">
      <c r="A7" s="28"/>
      <c r="B7" s="37">
        <v>2020</v>
      </c>
      <c r="C7" s="37">
        <v>155861</v>
      </c>
      <c r="D7" s="37">
        <v>47</v>
      </c>
      <c r="E7" s="37">
        <v>17</v>
      </c>
      <c r="F7" s="37">
        <v>6</v>
      </c>
      <c r="G7" s="37">
        <v>0</v>
      </c>
      <c r="H7" s="37" t="s">
        <v>97</v>
      </c>
      <c r="I7" s="37" t="s">
        <v>98</v>
      </c>
      <c r="J7" s="37" t="s">
        <v>99</v>
      </c>
      <c r="K7" s="37" t="s">
        <v>100</v>
      </c>
      <c r="L7" s="37" t="s">
        <v>101</v>
      </c>
      <c r="M7" s="37" t="s">
        <v>102</v>
      </c>
      <c r="N7" s="38" t="s">
        <v>103</v>
      </c>
      <c r="O7" s="38" t="s">
        <v>104</v>
      </c>
      <c r="P7" s="38">
        <v>100</v>
      </c>
      <c r="Q7" s="38">
        <v>64.849999999999994</v>
      </c>
      <c r="R7" s="38">
        <v>3960</v>
      </c>
      <c r="S7" s="38">
        <v>344</v>
      </c>
      <c r="T7" s="38">
        <v>9.7799999999999994</v>
      </c>
      <c r="U7" s="38">
        <v>35.17</v>
      </c>
      <c r="V7" s="38">
        <v>323</v>
      </c>
      <c r="W7" s="38">
        <v>0.12</v>
      </c>
      <c r="X7" s="38">
        <v>2691.67</v>
      </c>
      <c r="Y7" s="38">
        <v>121.06</v>
      </c>
      <c r="Z7" s="38">
        <v>128.33000000000001</v>
      </c>
      <c r="AA7" s="38">
        <v>101.53</v>
      </c>
      <c r="AB7" s="38">
        <v>120.76</v>
      </c>
      <c r="AC7" s="38">
        <v>117.01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90.78</v>
      </c>
      <c r="BH7" s="38">
        <v>73.930000000000007</v>
      </c>
      <c r="BI7" s="38">
        <v>423.41</v>
      </c>
      <c r="BJ7" s="38">
        <v>862.35</v>
      </c>
      <c r="BK7" s="38">
        <v>238.95</v>
      </c>
      <c r="BL7" s="38">
        <v>169.47</v>
      </c>
      <c r="BM7" s="38">
        <v>512.88</v>
      </c>
      <c r="BN7" s="38">
        <v>641.42999999999995</v>
      </c>
      <c r="BO7" s="38">
        <v>807.81</v>
      </c>
      <c r="BP7" s="38">
        <v>1042.3399999999999</v>
      </c>
      <c r="BQ7" s="38">
        <v>124.36</v>
      </c>
      <c r="BR7" s="38">
        <v>133.16</v>
      </c>
      <c r="BS7" s="38">
        <v>101.57</v>
      </c>
      <c r="BT7" s="38">
        <v>121.35</v>
      </c>
      <c r="BU7" s="38">
        <v>117.52</v>
      </c>
      <c r="BV7" s="38">
        <v>53.57</v>
      </c>
      <c r="BW7" s="38">
        <v>53.03</v>
      </c>
      <c r="BX7" s="38">
        <v>51.07</v>
      </c>
      <c r="BY7" s="38">
        <v>56.93</v>
      </c>
      <c r="BZ7" s="38">
        <v>49.44</v>
      </c>
      <c r="CA7" s="38">
        <v>42.6</v>
      </c>
      <c r="CB7" s="38">
        <v>185.32</v>
      </c>
      <c r="CC7" s="38">
        <v>177.61</v>
      </c>
      <c r="CD7" s="38">
        <v>229.36</v>
      </c>
      <c r="CE7" s="38">
        <v>177.98</v>
      </c>
      <c r="CF7" s="38">
        <v>168.61</v>
      </c>
      <c r="CG7" s="38">
        <v>310.41000000000003</v>
      </c>
      <c r="CH7" s="38">
        <v>301.77</v>
      </c>
      <c r="CI7" s="38">
        <v>314.68</v>
      </c>
      <c r="CJ7" s="38">
        <v>300.17</v>
      </c>
      <c r="CK7" s="38">
        <v>343.49</v>
      </c>
      <c r="CL7" s="38">
        <v>410.22</v>
      </c>
      <c r="CM7" s="38">
        <v>22.82</v>
      </c>
      <c r="CN7" s="38">
        <v>22.82</v>
      </c>
      <c r="CO7" s="38">
        <v>22.82</v>
      </c>
      <c r="CP7" s="38">
        <v>22.82</v>
      </c>
      <c r="CQ7" s="38">
        <v>22.82</v>
      </c>
      <c r="CR7" s="38">
        <v>39.9</v>
      </c>
      <c r="CS7" s="38">
        <v>39.799999999999997</v>
      </c>
      <c r="CT7" s="38">
        <v>40.83</v>
      </c>
      <c r="CU7" s="38">
        <v>39.130000000000003</v>
      </c>
      <c r="CV7" s="38">
        <v>40.29</v>
      </c>
      <c r="CW7" s="38">
        <v>32.979999999999997</v>
      </c>
      <c r="CX7" s="38">
        <v>100</v>
      </c>
      <c r="CY7" s="38">
        <v>100</v>
      </c>
      <c r="CZ7" s="38">
        <v>100</v>
      </c>
      <c r="DA7" s="38">
        <v>100</v>
      </c>
      <c r="DB7" s="38">
        <v>100</v>
      </c>
      <c r="DC7" s="38">
        <v>85.72</v>
      </c>
      <c r="DD7" s="38">
        <v>85.32</v>
      </c>
      <c r="DE7" s="38">
        <v>86</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0</v>
      </c>
      <c r="EL7" s="38">
        <v>0</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徹真</cp:lastModifiedBy>
  <dcterms:created xsi:type="dcterms:W3CDTF">2021-12-03T08:04:57Z</dcterms:created>
  <dcterms:modified xsi:type="dcterms:W3CDTF">2022-02-09T06:19:23Z</dcterms:modified>
  <cp:category/>
</cp:coreProperties>
</file>