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ws112\Desktop\経営比較分析　0127まで\2_回答\"/>
    </mc:Choice>
  </mc:AlternateContent>
  <xr:revisionPtr revIDLastSave="0" documentId="13_ncr:1_{9A4DA82C-3799-4AD8-A83F-59258A84437E}" xr6:coauthVersionLast="36" xr6:coauthVersionMax="36" xr10:uidLastSave="{00000000-0000-0000-0000-000000000000}"/>
  <workbookProtection workbookAlgorithmName="SHA-512" workbookHashValue="LP+2XzMBxpyQc4CWRG1EMwmb9OGCaqQCqcdoZDQPcXAND4fl7bW5yFtd5QbH8uS5E4Va749apVF9+IL+3Xd6bg==" workbookSaltValue="Da7Z9sr5QmE74ejbIutV4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<sst xmlns="http://schemas.openxmlformats.org/spreadsheetml/2006/main" count="236" uniqueCount="122">
  <si>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</si>
  <si>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</si>
  <si>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</si>
  <si>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</si>
  <si>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</si>
  <si>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</si>
  <si>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</si>
  <si>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</si>
  <si>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</si>
  <si>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</si>
  <si>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</si>
  <si>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</si>
  <si>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</si>
  <si>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</si>
  <si>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</si>
  <si>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</si>
  <si>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</si>
  <si>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</si>
  <si>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</si>
  <si>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</si>
  <si>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</si>
  <si>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</si>
  <si>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</si>
  <si>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</si>
  <si>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</si>
  <si>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</si>
  <si>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</si>
  <si>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</si>
  <si>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</si>
  <si>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</si>
  <si>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</si>
  <si>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</si>
  <si>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</si>
  <si>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</si>
  <si>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</si>
  <si>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</si>
  <si>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</si>
  <si>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</si>
  <si>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</si>
  <si>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</si>
  <si>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</si>
  <si>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</si>
  <si>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</si>
  <si>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</si>
  <si>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</si>
  <si>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</si>
  <si>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</si>
  <si>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</si>
  <si>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</si>
  <si>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</si>
  <si>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</si>
  <si>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</si>
  <si>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</si>
  <si>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</si>
  <si>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</si>
  <si>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</si>
  <si>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</si>
  <si>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</si>
  <si>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</si>
  <si>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</si>
  <si>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</si>
  <si>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</si>
  <si>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</si>
  <si>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</si>
  <si>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</si>
  <si>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</si>
  <si>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</si>
  <si>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</si>
  <si>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</si>
  <si>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</si>
  <si>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</si>
  <si>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</si>
  <si>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</si>
  <si>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</si>
  <si>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</si>
  <si>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</si>
  <si>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</si>
  <si>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</si>
  <si>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</si>
  <si>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</si>
  <si>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</si>
  <si>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</si>
  <si>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</si>
  <si>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</si>
  <si>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</si>
  <si>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</si>
  <si>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</si>
  <si>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</si>
  <si>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</si>
  <si>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</si>
  <si>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</si>
  <si>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</si>
  <si>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</si>
  <si>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</si>
  <si>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</si>
  <si>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</si>
  <si>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</si>
  <si>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</si>
  <si>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</si>
  <si>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粟島浦村</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</si>
  <si>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</si>
  <si>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</si>
  <si>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</si>
  <si>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</si>
  <si>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</si>
  <si>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</si>
  <si>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</si>
  <si>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</si>
  <si>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</si>
  <si>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</si>
  <si>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</si>
  <si>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</si>
  <si>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</si>
  <si>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</si>
  <si>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</si>
  <si>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</si>
  <si>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</si>
  <si>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</si>
  <si>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</si>
  <si>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収益的収支比率は、毎年度100％を上回っている状況が続いており、令和元年度も120.76％であった。経営状況は健全な水準にあるといえる。
　地方債残高は、新たな借り入れにより39,201千円に増加した。これは排水処理施設の老朽化に伴い、内浦地区の処理施設の更新を行ったためである。
　経費回収率も毎年度100％を上回り、類似団体平均と比較しても大きく上回っており、経営に必要な経費を料金収入で賄うことができている。
　一方、汚水処理原価は、類似団体平均と比較すれば下回ってはいるものの、緩やかな上昇傾向にある。これは大口利用となる民宿の減少や観光客の減少に伴い、有収水量が減少傾向にあることが要因の一つと考えられる。
　施設利用率は、過去５年間において同数（22.82％）で推移し、類似団体平均と比較すると低い水準にある。これは、処理区域内人口が減少していることなどによるものであり、今後、汚水処理需要動向によって施設規模の見直しを含めた効率的な事業運営計画を検討する必要がある。
　水洗化率は100.0％と高く、投資の効率性が高く、使用料収入が高いことからも、効果的な経営が行われている要因の一つとなっている。</t>
    <rPh sb="33" eb="35">
      <t>レイワ</t>
    </rPh>
    <rPh sb="35" eb="36">
      <t>ガン</t>
    </rPh>
    <rPh sb="74" eb="76">
      <t>ザンダカ</t>
    </rPh>
    <rPh sb="78" eb="79">
      <t>アラ</t>
    </rPh>
    <rPh sb="81" eb="82">
      <t>カ</t>
    </rPh>
    <rPh sb="83" eb="84">
      <t>イ</t>
    </rPh>
    <rPh sb="105" eb="107">
      <t>ハイスイ</t>
    </rPh>
    <rPh sb="107" eb="109">
      <t>ショリ</t>
    </rPh>
    <rPh sb="109" eb="111">
      <t>シセツ</t>
    </rPh>
    <rPh sb="112" eb="114">
      <t>ロウキュウ</t>
    </rPh>
    <rPh sb="114" eb="115">
      <t>カ</t>
    </rPh>
    <rPh sb="116" eb="117">
      <t>トモナ</t>
    </rPh>
    <rPh sb="124" eb="126">
      <t>ショリ</t>
    </rPh>
    <rPh sb="126" eb="128">
      <t>シセツ</t>
    </rPh>
    <rPh sb="129" eb="131">
      <t>コウシン</t>
    </rPh>
    <rPh sb="132" eb="133">
      <t>オコナ</t>
    </rPh>
    <rPh sb="194" eb="196">
      <t>シュウニュウ</t>
    </rPh>
    <rPh sb="465" eb="466">
      <t>タカ</t>
    </rPh>
    <phoneticPr fontId="4"/>
  </si>
  <si>
    <t>　地区に１つずつ、計２つの処理施設を抱えており、両排水処理場の施設は、機能診断の上で計画的に整備している。供用開始から30年以上経過していた内浦地区の排水処理場については、令和元年度までに処理場の施設改修及び排水管路改修工事を実施した。令和３年度までに施設機能保全工事を完了予定である。</t>
    <rPh sb="24" eb="25">
      <t>リョウ</t>
    </rPh>
    <rPh sb="25" eb="27">
      <t>ハイスイ</t>
    </rPh>
    <rPh sb="27" eb="29">
      <t>ショリ</t>
    </rPh>
    <rPh sb="29" eb="30">
      <t>ジョウ</t>
    </rPh>
    <rPh sb="75" eb="77">
      <t>ハイスイ</t>
    </rPh>
    <rPh sb="77" eb="79">
      <t>ショリ</t>
    </rPh>
    <rPh sb="79" eb="80">
      <t>ジョウ</t>
    </rPh>
    <rPh sb="86" eb="88">
      <t>レイワ</t>
    </rPh>
    <rPh sb="88" eb="90">
      <t>ガンネン</t>
    </rPh>
    <rPh sb="90" eb="91">
      <t>ド</t>
    </rPh>
    <rPh sb="94" eb="97">
      <t>ショリジョウ</t>
    </rPh>
    <rPh sb="98" eb="100">
      <t>シセツ</t>
    </rPh>
    <rPh sb="100" eb="102">
      <t>カイシュウ</t>
    </rPh>
    <rPh sb="102" eb="103">
      <t>オヨ</t>
    </rPh>
    <rPh sb="104" eb="107">
      <t>ハイスイカン</t>
    </rPh>
    <rPh sb="107" eb="108">
      <t>ロ</t>
    </rPh>
    <rPh sb="108" eb="110">
      <t>カイシュウ</t>
    </rPh>
    <rPh sb="110" eb="112">
      <t>コウジ</t>
    </rPh>
    <rPh sb="113" eb="115">
      <t>ジッシ</t>
    </rPh>
    <phoneticPr fontId="4"/>
  </si>
  <si>
    <t>　粟島浦村は、処理区域内人口321人で、有収水量密度4.0千㎥／ha、供用開始後年数（36年）で、下水道事業経営指標における分類では、類型「ｃ１」型に属する。また、下水道は、漁業集落排水事業を経営し、水洗化率は100.0％である。
　現在、経営の効率性、健全性は概ね確保されているといえる。しかしながら、少子・高齢化の進行や、処理区域内人口、大口利用の民宿の減少等により、排水処理料金収入の減少が見込まれ、維持管理費が増加傾向にあり、更なる経費節減に努めていく必要がある。さらに、各指標の傾向を十分に分析し、資産維持等の対策を講じる必要があり、今後も施設の老朽化に備えた処理場施設等の計画的な更新を行い、健全な事業運営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</si>
</sst>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48-4F7D-8CB7-D74D9322A2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B48-4F7D-8CB7-D74D9322A2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22.82</c:v>
                </c:pt>
                <c:pt idx="1">
                  <c:v>22.82</c:v>
                </c:pt>
                <c:pt idx="2">
                  <c:v>22.82</c:v>
                </c:pt>
                <c:pt idx="3">
                  <c:v>22.82</c:v>
                </c:pt>
                <c:pt idx="4">
                  <c:v>22.82</c:v>
                </c:pt>
              </c:numCache>
            </c:numRef>
          </c:val>
          <c:extLst>
            <c:ext xmlns:c16="http://schemas.microsoft.com/office/drawing/2014/chart" uri="{C3380CC4-5D6E-409C-BE32-E72D297353CC}">
              <c16:uniqueId val="{00000000-21EA-47E5-9834-2BEA41B247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37.51</c:v>
                </c:pt>
                <c:pt idx="1">
                  <c:v>39.9</c:v>
                </c:pt>
                <c:pt idx="2">
                  <c:v>39.799999999999997</c:v>
                </c:pt>
                <c:pt idx="3">
                  <c:v>40.83</c:v>
                </c:pt>
                <c:pt idx="4">
                  <c:v>39.130000000000003</c:v>
                </c:pt>
              </c:numCache>
            </c:numRef>
          </c:val>
          <c:smooth val="0"/>
          <c:extLst>
            <c:ext xmlns:c16="http://schemas.microsoft.com/office/drawing/2014/chart" uri="{C3380CC4-5D6E-409C-BE32-E72D297353CC}">
              <c16:uniqueId val="{00000001-21EA-47E5-9834-2BEA41B247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0B8-4BFF-9B0F-8846E9FC45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81.63</c:v>
                </c:pt>
                <c:pt idx="1">
                  <c:v>85.72</c:v>
                </c:pt>
                <c:pt idx="2">
                  <c:v>85.32</c:v>
                </c:pt>
                <c:pt idx="3">
                  <c:v>86</c:v>
                </c:pt>
                <c:pt idx="4">
                  <c:v>86.33</c:v>
                </c:pt>
              </c:numCache>
            </c:numRef>
          </c:val>
          <c:smooth val="0"/>
          <c:extLst>
            <c:ext xmlns:c16="http://schemas.microsoft.com/office/drawing/2014/chart" uri="{C3380CC4-5D6E-409C-BE32-E72D297353CC}">
              <c16:uniqueId val="{00000001-30B8-4BFF-9B0F-8846E9FC45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137.6</c:v>
                </c:pt>
                <c:pt idx="1">
                  <c:v>121.06</c:v>
                </c:pt>
                <c:pt idx="2">
                  <c:v>128.33000000000001</c:v>
                </c:pt>
                <c:pt idx="3">
                  <c:v>101.53</c:v>
                </c:pt>
                <c:pt idx="4">
                  <c:v>120.76</c:v>
                </c:pt>
              </c:numCache>
            </c:numRef>
          </c:val>
          <c:extLst>
            <c:ext xmlns:c16="http://schemas.microsoft.com/office/drawing/2014/chart" uri="{C3380CC4-5D6E-409C-BE32-E72D297353CC}">
              <c16:uniqueId val="{00000000-E1A7-4829-805F-DE3F84AB24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7-4829-805F-DE3F84AB24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F6-4692-8A1A-A7F314E0ED0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F6-4692-8A1A-A7F314E0ED0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DC-4F15-9016-E11C54C980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DC-4F15-9016-E11C54C980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D-47D6-B966-44F9B86E38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D-47D6-B966-44F9B86E38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D-4527-B670-C2C73976F5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D-4527-B670-C2C73976F5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47.76</c:v>
                </c:pt>
                <c:pt idx="1">
                  <c:v>0</c:v>
                </c:pt>
                <c:pt idx="2" formatCode="#,##0.00;&quot;△&quot;#,##0.00;&quot;-&quot;">
                  <c:v>90.78</c:v>
                </c:pt>
                <c:pt idx="3" formatCode="#,##0.00;&quot;△&quot;#,##0.00;&quot;-&quot;">
                  <c:v>73.930000000000007</c:v>
                </c:pt>
                <c:pt idx="4" formatCode="#,##0.00;&quot;△&quot;#,##0.00;&quot;-&quot;">
                  <c:v>423.41</c:v>
                </c:pt>
              </c:numCache>
            </c:numRef>
          </c:val>
          <c:extLst>
            <c:ext xmlns:c16="http://schemas.microsoft.com/office/drawing/2014/chart" uri="{C3380CC4-5D6E-409C-BE32-E72D297353CC}">
              <c16:uniqueId val="{00000000-73DF-4602-817D-E180892549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310.04000000000002</c:v>
                </c:pt>
                <c:pt idx="1">
                  <c:v>238.95</c:v>
                </c:pt>
                <c:pt idx="2">
                  <c:v>169.47</c:v>
                </c:pt>
                <c:pt idx="3">
                  <c:v>512.88</c:v>
                </c:pt>
                <c:pt idx="4">
                  <c:v>641.42999999999995</c:v>
                </c:pt>
              </c:numCache>
            </c:numRef>
          </c:val>
          <c:smooth val="0"/>
          <c:extLst>
            <c:ext xmlns:c16="http://schemas.microsoft.com/office/drawing/2014/chart" uri="{C3380CC4-5D6E-409C-BE32-E72D297353CC}">
              <c16:uniqueId val="{00000001-73DF-4602-817D-E180892549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143.91</c:v>
                </c:pt>
                <c:pt idx="1">
                  <c:v>124.36</c:v>
                </c:pt>
                <c:pt idx="2">
                  <c:v>133.16</c:v>
                </c:pt>
                <c:pt idx="3">
                  <c:v>101.57</c:v>
                </c:pt>
                <c:pt idx="4">
                  <c:v>121.35</c:v>
                </c:pt>
              </c:numCache>
            </c:numRef>
          </c:val>
          <c:extLst>
            <c:ext xmlns:c16="http://schemas.microsoft.com/office/drawing/2014/chart" uri="{C3380CC4-5D6E-409C-BE32-E72D297353CC}">
              <c16:uniqueId val="{00000000-8537-4853-8E86-C2246D8D490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45.36</c:v>
                </c:pt>
                <c:pt idx="1">
                  <c:v>53.57</c:v>
                </c:pt>
                <c:pt idx="2">
                  <c:v>53.03</c:v>
                </c:pt>
                <c:pt idx="3">
                  <c:v>51.07</c:v>
                </c:pt>
                <c:pt idx="4">
                  <c:v>56.93</c:v>
                </c:pt>
              </c:numCache>
            </c:numRef>
          </c:val>
          <c:smooth val="0"/>
          <c:extLst>
            <c:ext xmlns:c16="http://schemas.microsoft.com/office/drawing/2014/chart" uri="{C3380CC4-5D6E-409C-BE32-E72D297353CC}">
              <c16:uniqueId val="{00000001-8537-4853-8E86-C2246D8D490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162.04</c:v>
                </c:pt>
                <c:pt idx="1">
                  <c:v>185.32</c:v>
                </c:pt>
                <c:pt idx="2">
                  <c:v>177.61</c:v>
                </c:pt>
                <c:pt idx="3">
                  <c:v>229.36</c:v>
                </c:pt>
                <c:pt idx="4">
                  <c:v>177.98</c:v>
                </c:pt>
              </c:numCache>
            </c:numRef>
          </c:val>
          <c:extLst>
            <c:ext xmlns:c16="http://schemas.microsoft.com/office/drawing/2014/chart" uri="{C3380CC4-5D6E-409C-BE32-E72D297353CC}">
              <c16:uniqueId val="{00000000-8A03-4FFC-8FD0-F18D946AF31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384.28</c:v>
                </c:pt>
                <c:pt idx="1">
                  <c:v>310.41000000000003</c:v>
                </c:pt>
                <c:pt idx="2">
                  <c:v>301.77</c:v>
                </c:pt>
                <c:pt idx="3">
                  <c:v>314.68</c:v>
                </c:pt>
                <c:pt idx="4">
                  <c:v>300.17</c:v>
                </c:pt>
              </c:numCache>
            </c:numRef>
          </c:val>
          <c:smooth val="0"/>
          <c:extLst>
            <c:ext xmlns:c16="http://schemas.microsoft.com/office/drawing/2014/chart" uri="{C3380CC4-5D6E-409C-BE32-E72D297353CC}">
              <c16:uniqueId val="{00000001-8A03-4FFC-8FD0-F18D946AF31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粟島浦村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340</v>
      </c>
      <c r="AM8" s="51"/>
      <c r="AN8" s="51"/>
      <c r="AO8" s="51"/>
      <c r="AP8" s="51"/>
      <c r="AQ8" s="51"/>
      <c r="AR8" s="51"/>
      <c r="AS8" s="51"/>
      <c r="AT8" s="46">
        <f>データ!T6</f>
        <v>9.7799999999999994</v>
      </c>
      <c r="AU8" s="46"/>
      <c r="AV8" s="46"/>
      <c r="AW8" s="46"/>
      <c r="AX8" s="46"/>
      <c r="AY8" s="46"/>
      <c r="AZ8" s="46"/>
      <c r="BA8" s="46"/>
      <c r="BB8" s="46">
        <f>データ!U6</f>
        <v>34.76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64.849999999999994</v>
      </c>
      <c r="X10" s="46"/>
      <c r="Y10" s="46"/>
      <c r="Z10" s="46"/>
      <c r="AA10" s="46"/>
      <c r="AB10" s="46"/>
      <c r="AC10" s="46"/>
      <c r="AD10" s="51">
        <f>データ!R6</f>
        <v>3960</v>
      </c>
      <c r="AE10" s="51"/>
      <c r="AF10" s="51"/>
      <c r="AG10" s="51"/>
      <c r="AH10" s="51"/>
      <c r="AI10" s="51"/>
      <c r="AJ10" s="51"/>
      <c r="AK10" s="2"/>
      <c r="AL10" s="51">
        <f>データ!V6</f>
        <v>321</v>
      </c>
      <c r="AM10" s="51"/>
      <c r="AN10" s="51"/>
      <c r="AO10" s="51"/>
      <c r="AP10" s="51"/>
      <c r="AQ10" s="51"/>
      <c r="AR10" s="51"/>
      <c r="AS10" s="51"/>
      <c r="AT10" s="46">
        <f>データ!W6</f>
        <v>0.12</v>
      </c>
      <c r="AU10" s="46"/>
      <c r="AV10" s="46"/>
      <c r="AW10" s="46"/>
      <c r="AX10" s="46"/>
      <c r="AY10" s="46"/>
      <c r="AZ10" s="46"/>
      <c r="BA10" s="46"/>
      <c r="BB10" s="46">
        <f>データ!X6</f>
        <v>2675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120</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121</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dkYn0mfANwlwnuJXTmqXOvBtnCmPSnF5tMkVm8PerLkEFhJEsZDR3Q6FFSxLCf8wDzXIIc0E9o0nhdR0F+K6Pw==" saltValue="eE+9EJ7Y3Y27iK2rFNsa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58</v>
      </c>
      <c r="B4" s="30"/>
      <c r="C4" s="30"/>
      <c r="D4" s="30"/>
      <c r="E4" s="30"/>
      <c r="F4" s="30"/>
      <c r="G4" s="30"/>
      <c r="H4" s="74"/>
      <c r="I4" s="75"/>
      <c r="J4" s="75"/>
      <c r="K4" s="75"/>
      <c r="L4" s="75"/>
      <c r="M4" s="75"/>
      <c r="N4" s="75"/>
      <c r="O4" s="75"/>
      <c r="P4" s="75"/>
      <c r="Q4" s="75"/>
      <c r="R4" s="75"/>
      <c r="S4" s="75"/>
      <c r="T4" s="75"/>
      <c r="U4" s="75"/>
      <c r="V4" s="75"/>
      <c r="W4" s="75"/>
      <c r="X4" s="76"/>
      <c r="Y4" s="70" t="s">
        <v>59</v>
      </c>
      <c r="Z4" s="70"/>
      <c r="AA4" s="70"/>
      <c r="AB4" s="70"/>
      <c r="AC4" s="70"/>
      <c r="AD4" s="70"/>
      <c r="AE4" s="70"/>
      <c r="AF4" s="70"/>
      <c r="AG4" s="70"/>
      <c r="AH4" s="70"/>
      <c r="AI4" s="70"/>
      <c r="AJ4" s="70" t="s">
        <v>60</v>
      </c>
      <c r="AK4" s="70"/>
      <c r="AL4" s="70"/>
      <c r="AM4" s="70"/>
      <c r="AN4" s="70"/>
      <c r="AO4" s="70"/>
      <c r="AP4" s="70"/>
      <c r="AQ4" s="70"/>
      <c r="AR4" s="70"/>
      <c r="AS4" s="70"/>
      <c r="AT4" s="70"/>
      <c r="AU4" s="70" t="s">
        <v>61</v>
      </c>
      <c r="AV4" s="70"/>
      <c r="AW4" s="70"/>
      <c r="AX4" s="70"/>
      <c r="AY4" s="70"/>
      <c r="AZ4" s="70"/>
      <c r="BA4" s="70"/>
      <c r="BB4" s="70"/>
      <c r="BC4" s="70"/>
      <c r="BD4" s="70"/>
      <c r="BE4" s="70"/>
      <c r="BF4" s="70" t="s">
        <v>62</v>
      </c>
      <c r="BG4" s="70"/>
      <c r="BH4" s="70"/>
      <c r="BI4" s="70"/>
      <c r="BJ4" s="70"/>
      <c r="BK4" s="70"/>
      <c r="BL4" s="70"/>
      <c r="BM4" s="70"/>
      <c r="BN4" s="70"/>
      <c r="BO4" s="70"/>
      <c r="BP4" s="70"/>
      <c r="BQ4" s="70" t="s">
        <v>63</v>
      </c>
      <c r="BR4" s="70"/>
      <c r="BS4" s="70"/>
      <c r="BT4" s="70"/>
      <c r="BU4" s="70"/>
      <c r="BV4" s="70"/>
      <c r="BW4" s="70"/>
      <c r="BX4" s="70"/>
      <c r="BY4" s="70"/>
      <c r="BZ4" s="70"/>
      <c r="CA4" s="70"/>
      <c r="CB4" s="70" t="s">
        <v>64</v>
      </c>
      <c r="CC4" s="70"/>
      <c r="CD4" s="70"/>
      <c r="CE4" s="70"/>
      <c r="CF4" s="70"/>
      <c r="CG4" s="70"/>
      <c r="CH4" s="70"/>
      <c r="CI4" s="70"/>
      <c r="CJ4" s="70"/>
      <c r="CK4" s="70"/>
      <c r="CL4" s="70"/>
      <c r="CM4" s="70" t="s">
        <v>65</v>
      </c>
      <c r="CN4" s="70"/>
      <c r="CO4" s="70"/>
      <c r="CP4" s="70"/>
      <c r="CQ4" s="70"/>
      <c r="CR4" s="70"/>
      <c r="CS4" s="70"/>
      <c r="CT4" s="70"/>
      <c r="CU4" s="70"/>
      <c r="CV4" s="70"/>
      <c r="CW4" s="70"/>
      <c r="CX4" s="70" t="s">
        <v>66</v>
      </c>
      <c r="CY4" s="70"/>
      <c r="CZ4" s="70"/>
      <c r="DA4" s="70"/>
      <c r="DB4" s="70"/>
      <c r="DC4" s="70"/>
      <c r="DD4" s="70"/>
      <c r="DE4" s="70"/>
      <c r="DF4" s="70"/>
      <c r="DG4" s="70"/>
      <c r="DH4" s="70"/>
      <c r="DI4" s="70" t="s">
        <v>67</v>
      </c>
      <c r="DJ4" s="70"/>
      <c r="DK4" s="70"/>
      <c r="DL4" s="70"/>
      <c r="DM4" s="70"/>
      <c r="DN4" s="70"/>
      <c r="DO4" s="70"/>
      <c r="DP4" s="70"/>
      <c r="DQ4" s="70"/>
      <c r="DR4" s="70"/>
      <c r="DS4" s="70"/>
      <c r="DT4" s="70" t="s">
        <v>68</v>
      </c>
      <c r="DU4" s="70"/>
      <c r="DV4" s="70"/>
      <c r="DW4" s="70"/>
      <c r="DX4" s="70"/>
      <c r="DY4" s="70"/>
      <c r="DZ4" s="70"/>
      <c r="EA4" s="70"/>
      <c r="EB4" s="70"/>
      <c r="EC4" s="70"/>
      <c r="ED4" s="70"/>
      <c r="EE4" s="70" t="s">
        <v>69</v>
      </c>
      <c r="EF4" s="70"/>
      <c r="EG4" s="70"/>
      <c r="EH4" s="70"/>
      <c r="EI4" s="70"/>
      <c r="EJ4" s="70"/>
      <c r="EK4" s="70"/>
      <c r="EL4" s="70"/>
      <c r="EM4" s="70"/>
      <c r="EN4" s="70"/>
      <c r="EO4" s="70"/>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155861</v>
      </c>
      <c r="D6" s="33">
        <f t="shared" si="3"/>
        <v>47</v>
      </c>
      <c r="E6" s="33">
        <f t="shared" si="3"/>
        <v>17</v>
      </c>
      <c r="F6" s="33">
        <f t="shared" si="3"/>
        <v>6</v>
      </c>
      <c r="G6" s="33">
        <f t="shared" si="3"/>
        <v>0</v>
      </c>
      <c r="H6" s="33" t="str">
        <f t="shared" si="3"/>
        <v>新潟県　粟島浦村</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100</v>
      </c>
      <c r="Q6" s="34">
        <f t="shared" si="3"/>
        <v>64.849999999999994</v>
      </c>
      <c r="R6" s="34">
        <f t="shared" si="3"/>
        <v>3960</v>
      </c>
      <c r="S6" s="34">
        <f t="shared" si="3"/>
        <v>340</v>
      </c>
      <c r="T6" s="34">
        <f t="shared" si="3"/>
        <v>9.7799999999999994</v>
      </c>
      <c r="U6" s="34">
        <f t="shared" si="3"/>
        <v>34.76</v>
      </c>
      <c r="V6" s="34">
        <f t="shared" si="3"/>
        <v>321</v>
      </c>
      <c r="W6" s="34">
        <f t="shared" si="3"/>
        <v>0.12</v>
      </c>
      <c r="X6" s="34">
        <f t="shared" si="3"/>
        <v>2675</v>
      </c>
      <c r="Y6" s="35">
        <f>IF(Y7="",NA(),Y7)</f>
        <v>137.6</v>
      </c>
      <c r="Z6" s="35">
        <f t="shared" ref="Z6:AH6" si="4">IF(Z7="",NA(),Z7)</f>
        <v>121.06</v>
      </c>
      <c r="AA6" s="35">
        <f t="shared" si="4"/>
        <v>128.33000000000001</v>
      </c>
      <c r="AB6" s="35">
        <f t="shared" si="4"/>
        <v>101.53</v>
      </c>
      <c r="AC6" s="35">
        <f t="shared" si="4"/>
        <v>120.76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47.76</v>
      </c>
      <c r="BG6" s="34">
        <f t="shared" ref="BG6:BO6" si="7">IF(BG7="",NA(),BG7)</f>
        <v>0</v>
      </c>
      <c r="BH6" s="35">
        <f t="shared" si="7"/>
        <v>90.78</v>
      </c>
      <c r="BI6" s="35">
        <f t="shared" si="7"/>
        <v>73.930000000000007</v>
      </c>
      <c r="BJ6" s="35">
        <f t="shared" si="7"/>
        <v>423.41</v>
      </c>
      <c r="BK6" s="35">
        <f t="shared" si="7"/>
        <v>310.04000000000002</v>
      </c>
      <c r="BL6" s="35">
        <f t="shared" si="7"/>
        <v>238.95</v>
      </c>
      <c r="BM6" s="35">
        <f t="shared" si="7"/>
        <v>169.47</v>
      </c>
      <c r="BN6" s="35">
        <f t="shared" si="7"/>
        <v>512.88</v>
      </c>
      <c r="BO6" s="35">
        <f t="shared" si="7"/>
        <v>641.42999999999995</v>
      </c>
      <c r="BP6" s="34" t="str">
        <f>IF(BP7="","",IF(BP7="-","【-】","【"&amp;SUBSTITUTE(TEXT(BP7,"#,##0.00"),"-","△")&amp;"】"))</f>
        <v>【953.26】</v>
      </c>
      <c r="BQ6" s="35">
        <f>IF(BQ7="",NA(),BQ7)</f>
        <v>143.91</v>
      </c>
      <c r="BR6" s="35">
        <f t="shared" ref="BR6:BZ6" si="8">IF(BR7="",NA(),BR7)</f>
        <v>124.36</v>
      </c>
      <c r="BS6" s="35">
        <f t="shared" si="8"/>
        <v>133.16</v>
      </c>
      <c r="BT6" s="35">
        <f t="shared" si="8"/>
        <v>101.57</v>
      </c>
      <c r="BU6" s="35">
        <f t="shared" si="8"/>
        <v>121.35</v>
      </c>
      <c r="BV6" s="35">
        <f t="shared" si="8"/>
        <v>45.36</v>
      </c>
      <c r="BW6" s="35">
        <f t="shared" si="8"/>
        <v>53.57</v>
      </c>
      <c r="BX6" s="35">
        <f t="shared" si="8"/>
        <v>53.03</v>
      </c>
      <c r="BY6" s="35">
        <f t="shared" si="8"/>
        <v>51.07</v>
      </c>
      <c r="BZ6" s="35">
        <f t="shared" si="8"/>
        <v>56.93</v>
      </c>
      <c r="CA6" s="34" t="str">
        <f>IF(CA7="","",IF(CA7="-","【-】","【"&amp;SUBSTITUTE(TEXT(CA7,"#,##0.00"),"-","△")&amp;"】"))</f>
        <v>【45.31】</v>
      </c>
      <c r="CB6" s="35">
        <f>IF(CB7="",NA(),CB7)</f>
        <v>162.04</v>
      </c>
      <c r="CC6" s="35">
        <f t="shared" ref="CC6:CK6" si="9">IF(CC7="",NA(),CC7)</f>
        <v>185.32</v>
      </c>
      <c r="CD6" s="35">
        <f t="shared" si="9"/>
        <v>177.61</v>
      </c>
      <c r="CE6" s="35">
        <f t="shared" si="9"/>
        <v>229.36</v>
      </c>
      <c r="CF6" s="35">
        <f t="shared" si="9"/>
        <v>177.98</v>
      </c>
      <c r="CG6" s="35">
        <f t="shared" si="9"/>
        <v>384.28</v>
      </c>
      <c r="CH6" s="35">
        <f t="shared" si="9"/>
        <v>310.41000000000003</v>
      </c>
      <c r="CI6" s="35">
        <f t="shared" si="9"/>
        <v>301.77</v>
      </c>
      <c r="CJ6" s="35">
        <f t="shared" si="9"/>
        <v>314.68</v>
      </c>
      <c r="CK6" s="35">
        <f t="shared" si="9"/>
        <v>300.17</v>
      </c>
      <c r="CL6" s="34" t="str">
        <f>IF(CL7="","",IF(CL7="-","【-】","【"&amp;SUBSTITUTE(TEXT(CL7,"#,##0.00"),"-","△")&amp;"】"))</f>
        <v>【379.91】</v>
      </c>
      <c r="CM6" s="35">
        <f>IF(CM7="",NA(),CM7)</f>
        <v>22.82</v>
      </c>
      <c r="CN6" s="35">
        <f t="shared" ref="CN6:CV6" si="10">IF(CN7="",NA(),CN7)</f>
        <v>22.82</v>
      </c>
      <c r="CO6" s="35">
        <f t="shared" si="10"/>
        <v>22.82</v>
      </c>
      <c r="CP6" s="35">
        <f t="shared" si="10"/>
        <v>22.82</v>
      </c>
      <c r="CQ6" s="35">
        <f t="shared" si="10"/>
        <v>22.82</v>
      </c>
      <c r="CR6" s="35">
        <f t="shared" si="10"/>
        <v>37.51</v>
      </c>
      <c r="CS6" s="35">
        <f t="shared" si="10"/>
        <v>39.9</v>
      </c>
      <c r="CT6" s="35">
        <f t="shared" si="10"/>
        <v>39.799999999999997</v>
      </c>
      <c r="CU6" s="35">
        <f t="shared" si="10"/>
        <v>40.83</v>
      </c>
      <c r="CV6" s="35">
        <f t="shared" si="10"/>
        <v>39.130000000000003</v>
      </c>
      <c r="CW6" s="34" t="str">
        <f>IF(CW7="","",IF(CW7="-","【-】","【"&amp;SUBSTITUTE(TEXT(CW7,"#,##0.00"),"-","△")&amp;"】"))</f>
        <v>【33.67】</v>
      </c>
      <c r="CX6" s="35">
        <f>IF(CX7="",NA(),CX7)</f>
        <v>100</v>
      </c>
      <c r="CY6" s="35">
        <f t="shared" ref="CY6:DG6" si="11">IF(CY7="",NA(),CY7)</f>
        <v>100</v>
      </c>
      <c r="CZ6" s="35">
        <f t="shared" si="11"/>
        <v>100</v>
      </c>
      <c r="DA6" s="35">
        <f t="shared" si="11"/>
        <v>100</v>
      </c>
      <c r="DB6" s="35">
        <f t="shared" si="11"/>
        <v>100</v>
      </c>
      <c r="DC6" s="35">
        <f t="shared" si="11"/>
        <v>81.63</v>
      </c>
      <c r="DD6" s="35">
        <f t="shared" si="11"/>
        <v>85.72</v>
      </c>
      <c r="DE6" s="35">
        <f t="shared" si="11"/>
        <v>85.32</v>
      </c>
      <c r="DF6" s="35">
        <f t="shared" si="11"/>
        <v>86</v>
      </c>
      <c r="DG6" s="35">
        <f t="shared" si="11"/>
        <v>86.33</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0.12</v>
      </c>
      <c r="EL6" s="34">
        <f t="shared" si="14"/>
        <v>0</v>
      </c>
      <c r="EM6" s="34">
        <f t="shared" si="14"/>
        <v>0</v>
      </c>
      <c r="EN6" s="34">
        <f t="shared" si="14"/>
        <v>0</v>
      </c>
      <c r="EO6" s="34" t="str">
        <f>IF(EO7="","",IF(EO7="-","【-】","【"&amp;SUBSTITUTE(TEXT(EO7,"#,##0.00"),"-","△")&amp;"】"))</f>
        <v>【0.01】</v>
      </c>
    </row>
    <row r="7" spans="1:145" s="36" customFormat="1" x14ac:dyDescent="0.15">
      <c r="A7" s="28"/>
      <c r="B7" s="37">
        <v>2019</v>
      </c>
      <c r="C7" s="37">
        <v>155861</v>
      </c>
      <c r="D7" s="37">
        <v>47</v>
      </c>
      <c r="E7" s="37">
        <v>17</v>
      </c>
      <c r="F7" s="37">
        <v>6</v>
      </c>
      <c r="G7" s="37">
        <v>0</v>
      </c>
      <c r="H7" s="37" t="s">
        <v>99</v>
      </c>
      <c r="I7" s="37" t="s">
        <v>100</v>
      </c>
      <c r="J7" s="37" t="s">
        <v>101</v>
      </c>
      <c r="K7" s="37" t="s">
        <v>102</v>
      </c>
      <c r="L7" s="37" t="s">
        <v>103</v>
      </c>
      <c r="M7" s="37" t="s">
        <v>104</v>
      </c>
      <c r="N7" s="38" t="s">
        <v>105</v>
      </c>
      <c r="O7" s="38" t="s">
        <v>106</v>
      </c>
      <c r="P7" s="38">
        <v>100</v>
      </c>
      <c r="Q7" s="38">
        <v>64.849999999999994</v>
      </c>
      <c r="R7" s="38">
        <v>3960</v>
      </c>
      <c r="S7" s="38">
        <v>340</v>
      </c>
      <c r="T7" s="38">
        <v>9.7799999999999994</v>
      </c>
      <c r="U7" s="38">
        <v>34.76</v>
      </c>
      <c r="V7" s="38">
        <v>321</v>
      </c>
      <c r="W7" s="38">
        <v>0.12</v>
      </c>
      <c r="X7" s="38">
        <v>2675</v>
      </c>
      <c r="Y7" s="38">
        <v>137.6</v>
      </c>
      <c r="Z7" s="38">
        <v>121.06</v>
      </c>
      <c r="AA7" s="38">
        <v>128.33000000000001</v>
      </c>
      <c r="AB7" s="38">
        <v>101.53</v>
      </c>
      <c r="AC7" s="38">
        <v>120.76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47.76</v>
      </c>
      <c r="BG7" s="38">
        <v>0</v>
      </c>
      <c r="BH7" s="38">
        <v>90.78</v>
      </c>
      <c r="BI7" s="38">
        <v>73.930000000000007</v>
      </c>
      <c r="BJ7" s="38">
        <v>423.41</v>
      </c>
      <c r="BK7" s="38">
        <v>310.04000000000002</v>
      </c>
      <c r="BL7" s="38">
        <v>238.95</v>
      </c>
      <c r="BM7" s="38">
        <v>169.47</v>
      </c>
      <c r="BN7" s="38">
        <v>512.88</v>
      </c>
      <c r="BO7" s="38">
        <v>641.42999999999995</v>
      </c>
      <c r="BP7" s="38">
        <v>953.26</v>
      </c>
      <c r="BQ7" s="38">
        <v>143.91</v>
      </c>
      <c r="BR7" s="38">
        <v>124.36</v>
      </c>
      <c r="BS7" s="38">
        <v>133.16</v>
      </c>
      <c r="BT7" s="38">
        <v>101.57</v>
      </c>
      <c r="BU7" s="38">
        <v>121.35</v>
      </c>
      <c r="BV7" s="38">
        <v>45.36</v>
      </c>
      <c r="BW7" s="38">
        <v>53.57</v>
      </c>
      <c r="BX7" s="38">
        <v>53.03</v>
      </c>
      <c r="BY7" s="38">
        <v>51.07</v>
      </c>
      <c r="BZ7" s="38">
        <v>56.93</v>
      </c>
      <c r="CA7" s="38">
        <v>45.31</v>
      </c>
      <c r="CB7" s="38">
        <v>162.04</v>
      </c>
      <c r="CC7" s="38">
        <v>185.32</v>
      </c>
      <c r="CD7" s="38">
        <v>177.61</v>
      </c>
      <c r="CE7" s="38">
        <v>229.36</v>
      </c>
      <c r="CF7" s="38">
        <v>177.98</v>
      </c>
      <c r="CG7" s="38">
        <v>384.28</v>
      </c>
      <c r="CH7" s="38">
        <v>310.41000000000003</v>
      </c>
      <c r="CI7" s="38">
        <v>301.77</v>
      </c>
      <c r="CJ7" s="38">
        <v>314.68</v>
      </c>
      <c r="CK7" s="38">
        <v>300.17</v>
      </c>
      <c r="CL7" s="38">
        <v>379.91</v>
      </c>
      <c r="CM7" s="38">
        <v>22.82</v>
      </c>
      <c r="CN7" s="38">
        <v>22.82</v>
      </c>
      <c r="CO7" s="38">
        <v>22.82</v>
      </c>
      <c r="CP7" s="38">
        <v>22.82</v>
      </c>
      <c r="CQ7" s="38">
        <v>22.82</v>
      </c>
      <c r="CR7" s="38">
        <v>37.51</v>
      </c>
      <c r="CS7" s="38">
        <v>39.9</v>
      </c>
      <c r="CT7" s="38">
        <v>39.799999999999997</v>
      </c>
      <c r="CU7" s="38">
        <v>40.83</v>
      </c>
      <c r="CV7" s="38">
        <v>39.130000000000003</v>
      </c>
      <c r="CW7" s="38">
        <v>33.67</v>
      </c>
      <c r="CX7" s="38">
        <v>100</v>
      </c>
      <c r="CY7" s="38">
        <v>100</v>
      </c>
      <c r="CZ7" s="38">
        <v>100</v>
      </c>
      <c r="DA7" s="38">
        <v>100</v>
      </c>
      <c r="DB7" s="38">
        <v>100</v>
      </c>
      <c r="DC7" s="38">
        <v>81.63</v>
      </c>
      <c r="DD7" s="38">
        <v>85.72</v>
      </c>
      <c r="DE7" s="38">
        <v>85.32</v>
      </c>
      <c r="DF7" s="38">
        <v>86</v>
      </c>
      <c r="DG7" s="38">
        <v>86.33</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0.12</v>
      </c>
      <c r="EL7" s="38">
        <v>0</v>
      </c>
      <c r="EM7" s="38">
        <v>0</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ws112</cp:lastModifiedBy>
  <cp:lastPrinted>2021-01-14T06:54:51Z</cp:lastPrinted>
  <dcterms:created xsi:type="dcterms:W3CDTF">2020-12-04T03:11:16Z</dcterms:created>
  <dcterms:modified xsi:type="dcterms:W3CDTF">2021-01-22T02:46:36Z</dcterms:modified>
  <cp:category/>
</cp:coreProperties>
</file>