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ropbox\Dropbox (粟島浦村)\総務課\総務費\財政\H31\公営企業決算\20200115_経営比較分析表\30粟島浦村\30粟島浦村（47下水道）\"/>
    </mc:Choice>
  </mc:AlternateContent>
  <workbookProtection workbookAlgorithmName="SHA-512" workbookHashValue="Iw37wkdeajwE0xtg03dCySYu5JcJPUjYljM2TYi1SF4X/8Lrl/4HXlVP30+dbilrOM5qUsWyvyfiR67DPDhXgw==" workbookSaltValue="IxpLAavgwHnPOw+DiaPhW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<sst xmlns="http://schemas.openxmlformats.org/spreadsheetml/2006/main" count="228" uniqueCount="115">
  <si>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</si>
  <si>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</si>
  <si>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</si>
  <si>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</si>
  <si>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</si>
  <si>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</si>
  <si>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</si>
  <si>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</si>
  <si>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</si>
  <si>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</si>
  <si>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</si>
  <si>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</si>
  <si>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</si>
  <si>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</si>
  <si>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</si>
  <si>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</si>
  <si>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</si>
  <si>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</si>
  <si>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</si>
  <si>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</si>
  <si>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</si>
  <si>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</si>
  <si>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</si>
  <si>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</si>
  <si>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</si>
  <si>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</si>
  <si>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</si>
  <si>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</si>
  <si>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</si>
  <si>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</si>
  <si>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</si>
  <si>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</si>
  <si>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</si>
  <si>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</si>
  <si>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</si>
  <si>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</si>
  <si>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</si>
  <si>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</si>
  <si>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</si>
  <si>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</si>
  <si>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</si>
  <si>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</si>
  <si>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</si>
  <si>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</si>
  <si>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</si>
  <si>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</si>
  <si>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</si>
  <si>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</si>
  <si>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</si>
  <si>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</si>
  <si>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</si>
  <si>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</si>
  <si>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</si>
  <si>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</si>
  <si>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</si>
  <si>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</si>
  <si>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</si>
  <si>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</si>
  <si>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</si>
  <si>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</si>
  <si>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</si>
  <si>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</si>
  <si>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</si>
  <si>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</si>
  <si>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</si>
  <si>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</si>
  <si>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</si>
  <si>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</si>
  <si>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</si>
  <si>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</si>
  <si>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</si>
  <si>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</si>
  <si>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</si>
  <si>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</si>
  <si>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</si>
  <si>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</si>
  <si>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</si>
  <si>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</si>
  <si>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</si>
  <si>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</si>
  <si>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</si>
  <si>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</si>
  <si>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</si>
  <si>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</si>
  <si>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</si>
  <si>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</si>
  <si>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</si>
  <si>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</si>
  <si>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</si>
  <si>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</si>
  <si>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</si>
  <si>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</si>
  <si>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</si>
  <si>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</si>
  <si>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</si>
  <si>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</si>
  <si>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</si>
  <si>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</si>
  <si>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</si>
  <si>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粟島浦村</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</si>
  <si>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</si>
  <si>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</si>
  <si>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</si>
  <si>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</si>
  <si>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</si>
  <si>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</si>
  <si>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</si>
  <si>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</si>
  <si>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</si>
  <si>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</si>
  <si>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</si>
  <si>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</si>
  <si>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区に１つずつ、計２つの処理施設を抱えており、供用開始から30年以上経過している内浦地区の施設や釜谷地区排水処理場の施設は、機能診断の上で計画的に整備している。直近では、平成26年度に釜谷地区排水処理場の施設整備を行った。また、平成30年度より、内浦地区排水処理場の施設整備を進めている。機能診断・長寿命化計画を策定し、内浦排水処理場調査設計、当処理場改修・排水管路改修工事を開始した。令和３年度までに施設機能保全工事を完了予定である。</t>
    <rPh sb="115" eb="117">
      <t>ヘイセイ</t>
    </rPh>
    <rPh sb="119" eb="121">
      <t>ネンド</t>
    </rPh>
    <rPh sb="139" eb="140">
      <t>スス</t>
    </rPh>
    <rPh sb="189" eb="191">
      <t>カイシ</t>
    </rPh>
    <rPh sb="194" eb="196">
      <t>レイワ</t>
    </rPh>
    <phoneticPr fontId="4"/>
  </si>
  <si>
    <t>　収益的収支比率は、毎年度100％を上回っている状況が続いており、平成30年度も101.53％であった。経営状況は健全な水準にあるといえる。
　地方債は元金残は、7,284千円となり、令和３年度に完済予定である。
　経費回収率も毎年度100％を上回り、類似団体平均と比較しても大きく上回っており、経営に必要な経費を料金で賄うことができている。
　一方、汚水処理原価は、類似団体平均と比較すれば下回ってはいるものの、緩やかな上昇傾向にある。これは大口利用となる民宿の減少や観光客の減少に伴い、有収水量が減少傾向にあることが要因の一つと考えられる。
　施設利用率は、過去５年間において同数（22.82％）で推移し、類似団体平均と比較すると低い水準にある。これは、処理区域内人口が減少していることなどによるものであり、今後、汚水処理需要動向によって施設規模の見直しを含めた効率的な事業運営計画を検討する必要がある。
　水洗化率は100.0％と高く、投資の効率性が良く、使用料収入が高いことからも、効果的な経営が行われている要因の一つとなっている。</t>
    <rPh sb="92" eb="94">
      <t>レイワ</t>
    </rPh>
    <rPh sb="138" eb="139">
      <t>オオ</t>
    </rPh>
    <rPh sb="207" eb="208">
      <t>ユル</t>
    </rPh>
    <rPh sb="211" eb="213">
      <t>ジョウショウ</t>
    </rPh>
    <rPh sb="213" eb="215">
      <t>ケイコウ</t>
    </rPh>
    <rPh sb="222" eb="224">
      <t>オオグチ</t>
    </rPh>
    <rPh sb="224" eb="226">
      <t>リヨウ</t>
    </rPh>
    <rPh sb="229" eb="231">
      <t>ミンシュク</t>
    </rPh>
    <rPh sb="232" eb="234">
      <t>ゲンショウ</t>
    </rPh>
    <rPh sb="235" eb="238">
      <t>カンコウキャク</t>
    </rPh>
    <rPh sb="239" eb="241">
      <t>ゲンショウ</t>
    </rPh>
    <rPh sb="242" eb="243">
      <t>トモナ</t>
    </rPh>
    <rPh sb="250" eb="252">
      <t>ゲンショウ</t>
    </rPh>
    <rPh sb="252" eb="254">
      <t>ケイコウ</t>
    </rPh>
    <phoneticPr fontId="4"/>
  </si>
  <si>
    <t>　粟島浦村は、現在処理区域内人口328人で、有収水量密度3.7千㎥／ha、供用開始後年数（35年）で、下水道事業経営指標における分類では、類型「Ｈ１」型に属する。また、下水道は、１漁業集落排水事業を経営し、水洗化率は100.0％である。
　現在、経営の効率性、健全性は概ね確保されているといえる。しかしながら、少子・高齢化の進行や、処理区域内人口、大口利用の民宿の減少等により、排水処理料金収入の減少が見込まれ、維持管理費が増加傾向にあり、更なる経費節減に努めていく必要がある。さらに、各指標の傾向を十分に分析し、資産維持等の対策を講じる必要があり、今後も施設の老朽化に備えた処理場施設等の計画的な更新を行い、健全な事業運営に努めていく。</t>
    <rPh sb="174" eb="176">
      <t>オオグチ</t>
    </rPh>
    <rPh sb="176" eb="178">
      <t>リヨウ</t>
    </rPh>
    <rPh sb="179" eb="181">
      <t>ミンシュク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</si>
</sst>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EB-478B-B757-BC41CE21882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0.12</c:v>
                </c:pt>
                <c:pt idx="3">
                  <c:v>0</c:v>
                </c:pt>
                <c:pt idx="4">
                  <c:v>0</c:v>
                </c:pt>
              </c:numCache>
            </c:numRef>
          </c:val>
          <c:smooth val="0"/>
          <c:extLst>
            <c:ext xmlns:c16="http://schemas.microsoft.com/office/drawing/2014/chart" uri="{C3380CC4-5D6E-409C-BE32-E72D297353CC}">
              <c16:uniqueId val="{00000001-20EB-478B-B757-BC41CE21882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22.82</c:v>
                </c:pt>
                <c:pt idx="1">
                  <c:v>22.82</c:v>
                </c:pt>
                <c:pt idx="2">
                  <c:v>22.82</c:v>
                </c:pt>
                <c:pt idx="3">
                  <c:v>22.82</c:v>
                </c:pt>
                <c:pt idx="4">
                  <c:v>22.82</c:v>
                </c:pt>
              </c:numCache>
            </c:numRef>
          </c:val>
          <c:extLst>
            <c:ext xmlns:c16="http://schemas.microsoft.com/office/drawing/2014/chart" uri="{C3380CC4-5D6E-409C-BE32-E72D297353CC}">
              <c16:uniqueId val="{00000000-9B42-4A06-9AFA-068F499C930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38.36</c:v>
                </c:pt>
                <c:pt idx="1">
                  <c:v>37.51</c:v>
                </c:pt>
                <c:pt idx="2">
                  <c:v>39.9</c:v>
                </c:pt>
                <c:pt idx="3">
                  <c:v>39.799999999999997</c:v>
                </c:pt>
                <c:pt idx="4">
                  <c:v>40.83</c:v>
                </c:pt>
              </c:numCache>
            </c:numRef>
          </c:val>
          <c:smooth val="0"/>
          <c:extLst>
            <c:ext xmlns:c16="http://schemas.microsoft.com/office/drawing/2014/chart" uri="{C3380CC4-5D6E-409C-BE32-E72D297353CC}">
              <c16:uniqueId val="{00000001-9B42-4A06-9AFA-068F499C930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382-4EFC-A6AA-8965FF8414D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81.819999999999993</c:v>
                </c:pt>
                <c:pt idx="1">
                  <c:v>81.63</c:v>
                </c:pt>
                <c:pt idx="2">
                  <c:v>85.72</c:v>
                </c:pt>
                <c:pt idx="3">
                  <c:v>85.32</c:v>
                </c:pt>
                <c:pt idx="4">
                  <c:v>86</c:v>
                </c:pt>
              </c:numCache>
            </c:numRef>
          </c:val>
          <c:smooth val="0"/>
          <c:extLst>
            <c:ext xmlns:c16="http://schemas.microsoft.com/office/drawing/2014/chart" uri="{C3380CC4-5D6E-409C-BE32-E72D297353CC}">
              <c16:uniqueId val="{00000001-7382-4EFC-A6AA-8965FF8414D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130.5</c:v>
                </c:pt>
                <c:pt idx="1">
                  <c:v>137.6</c:v>
                </c:pt>
                <c:pt idx="2">
                  <c:v>121.06</c:v>
                </c:pt>
                <c:pt idx="3">
                  <c:v>128.33000000000001</c:v>
                </c:pt>
                <c:pt idx="4">
                  <c:v>101.53</c:v>
                </c:pt>
              </c:numCache>
            </c:numRef>
          </c:val>
          <c:extLst>
            <c:ext xmlns:c16="http://schemas.microsoft.com/office/drawing/2014/chart" uri="{C3380CC4-5D6E-409C-BE32-E72D297353CC}">
              <c16:uniqueId val="{00000000-1BEE-4BE6-9CF2-403E7651C23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EE-4BE6-9CF2-403E7651C23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CE-4676-9770-F1971A34DEC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CE-4676-9770-F1971A34DEC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1B-45E5-B071-9C955EB62F7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1B-45E5-B071-9C955EB62F7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A7-471C-9156-57EBB014DD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A7-471C-9156-57EBB014DD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6C-4418-B721-9F37738DC34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6C-4418-B721-9F37738DC34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126.45</c:v>
                </c:pt>
                <c:pt idx="1">
                  <c:v>47.76</c:v>
                </c:pt>
                <c:pt idx="2" formatCode="#,##0.00;&quot;△&quot;#,##0.00">
                  <c:v>0</c:v>
                </c:pt>
                <c:pt idx="3">
                  <c:v>90.78</c:v>
                </c:pt>
                <c:pt idx="4">
                  <c:v>73.930000000000007</c:v>
                </c:pt>
              </c:numCache>
            </c:numRef>
          </c:val>
          <c:extLst>
            <c:ext xmlns:c16="http://schemas.microsoft.com/office/drawing/2014/chart" uri="{C3380CC4-5D6E-409C-BE32-E72D297353CC}">
              <c16:uniqueId val="{00000000-5C87-4FEB-B16F-FB4F11F7CE2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392.45</c:v>
                </c:pt>
                <c:pt idx="1">
                  <c:v>310.04000000000002</c:v>
                </c:pt>
                <c:pt idx="2">
                  <c:v>238.95</c:v>
                </c:pt>
                <c:pt idx="3">
                  <c:v>169.47</c:v>
                </c:pt>
                <c:pt idx="4">
                  <c:v>512.88</c:v>
                </c:pt>
              </c:numCache>
            </c:numRef>
          </c:val>
          <c:smooth val="0"/>
          <c:extLst>
            <c:ext xmlns:c16="http://schemas.microsoft.com/office/drawing/2014/chart" uri="{C3380CC4-5D6E-409C-BE32-E72D297353CC}">
              <c16:uniqueId val="{00000001-5C87-4FEB-B16F-FB4F11F7CE2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135.49</c:v>
                </c:pt>
                <c:pt idx="1">
                  <c:v>143.91</c:v>
                </c:pt>
                <c:pt idx="2">
                  <c:v>124.36</c:v>
                </c:pt>
                <c:pt idx="3">
                  <c:v>133.16</c:v>
                </c:pt>
                <c:pt idx="4">
                  <c:v>101.57</c:v>
                </c:pt>
              </c:numCache>
            </c:numRef>
          </c:val>
          <c:extLst>
            <c:ext xmlns:c16="http://schemas.microsoft.com/office/drawing/2014/chart" uri="{C3380CC4-5D6E-409C-BE32-E72D297353CC}">
              <c16:uniqueId val="{00000000-3AFE-4BE2-BA81-0534AE2B46B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49.68</c:v>
                </c:pt>
                <c:pt idx="1">
                  <c:v>45.36</c:v>
                </c:pt>
                <c:pt idx="2">
                  <c:v>53.57</c:v>
                </c:pt>
                <c:pt idx="3">
                  <c:v>53.03</c:v>
                </c:pt>
                <c:pt idx="4">
                  <c:v>51.07</c:v>
                </c:pt>
              </c:numCache>
            </c:numRef>
          </c:val>
          <c:smooth val="0"/>
          <c:extLst>
            <c:ext xmlns:c16="http://schemas.microsoft.com/office/drawing/2014/chart" uri="{C3380CC4-5D6E-409C-BE32-E72D297353CC}">
              <c16:uniqueId val="{00000001-3AFE-4BE2-BA81-0534AE2B46B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164.55</c:v>
                </c:pt>
                <c:pt idx="1">
                  <c:v>162.04</c:v>
                </c:pt>
                <c:pt idx="2">
                  <c:v>185.32</c:v>
                </c:pt>
                <c:pt idx="3">
                  <c:v>177.61</c:v>
                </c:pt>
                <c:pt idx="4">
                  <c:v>229.36</c:v>
                </c:pt>
              </c:numCache>
            </c:numRef>
          </c:val>
          <c:extLst>
            <c:ext xmlns:c16="http://schemas.microsoft.com/office/drawing/2014/chart" uri="{C3380CC4-5D6E-409C-BE32-E72D297353CC}">
              <c16:uniqueId val="{00000000-1069-4E82-B5AA-A163E1807EE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347.95</c:v>
                </c:pt>
                <c:pt idx="1">
                  <c:v>384.28</c:v>
                </c:pt>
                <c:pt idx="2">
                  <c:v>310.41000000000003</c:v>
                </c:pt>
                <c:pt idx="3">
                  <c:v>301.77</c:v>
                </c:pt>
                <c:pt idx="4">
                  <c:v>314.68</c:v>
                </c:pt>
              </c:numCache>
            </c:numRef>
          </c:val>
          <c:smooth val="0"/>
          <c:extLst>
            <c:ext xmlns:c16="http://schemas.microsoft.com/office/drawing/2014/chart" uri="{C3380CC4-5D6E-409C-BE32-E72D297353CC}">
              <c16:uniqueId val="{00000001-1069-4E82-B5AA-A163E1807EE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新潟県　粟島浦村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H1</v>
      </c>
      <c r="X8" s="48"/>
      <c r="Y8" s="48"/>
      <c r="Z8" s="48"/>
      <c r="AA8" s="48"/>
      <c r="AB8" s="48"/>
      <c r="AC8" s="48"/>
      <c r="AD8" s="49" t="str">
        <f>データ!$M$6</f>
        <v>非設置</v>
      </c>
      <c r="AE8" s="49"/>
      <c r="AF8" s="49"/>
      <c r="AG8" s="49"/>
      <c r="AH8" s="49"/>
      <c r="AI8" s="49"/>
      <c r="AJ8" s="49"/>
      <c r="AK8" s="3"/>
      <c r="AL8" s="50">
        <f>データ!S6</f>
        <v>351</v>
      </c>
      <c r="AM8" s="50"/>
      <c r="AN8" s="50"/>
      <c r="AO8" s="50"/>
      <c r="AP8" s="50"/>
      <c r="AQ8" s="50"/>
      <c r="AR8" s="50"/>
      <c r="AS8" s="50"/>
      <c r="AT8" s="45">
        <f>データ!T6</f>
        <v>9.7799999999999994</v>
      </c>
      <c r="AU8" s="45"/>
      <c r="AV8" s="45"/>
      <c r="AW8" s="45"/>
      <c r="AX8" s="45"/>
      <c r="AY8" s="45"/>
      <c r="AZ8" s="45"/>
      <c r="BA8" s="45"/>
      <c r="BB8" s="45">
        <f>データ!U6</f>
        <v>35.89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v>
      </c>
      <c r="Q10" s="45"/>
      <c r="R10" s="45"/>
      <c r="S10" s="45"/>
      <c r="T10" s="45"/>
      <c r="U10" s="45"/>
      <c r="V10" s="45"/>
      <c r="W10" s="45">
        <f>データ!Q6</f>
        <v>56.29</v>
      </c>
      <c r="X10" s="45"/>
      <c r="Y10" s="45"/>
      <c r="Z10" s="45"/>
      <c r="AA10" s="45"/>
      <c r="AB10" s="45"/>
      <c r="AC10" s="45"/>
      <c r="AD10" s="50">
        <f>データ!R6</f>
        <v>3880</v>
      </c>
      <c r="AE10" s="50"/>
      <c r="AF10" s="50"/>
      <c r="AG10" s="50"/>
      <c r="AH10" s="50"/>
      <c r="AI10" s="50"/>
      <c r="AJ10" s="50"/>
      <c r="AK10" s="2"/>
      <c r="AL10" s="50">
        <f>データ!V6</f>
        <v>328</v>
      </c>
      <c r="AM10" s="50"/>
      <c r="AN10" s="50"/>
      <c r="AO10" s="50"/>
      <c r="AP10" s="50"/>
      <c r="AQ10" s="50"/>
      <c r="AR10" s="50"/>
      <c r="AS10" s="50"/>
      <c r="AT10" s="45">
        <f>データ!W6</f>
        <v>0.12</v>
      </c>
      <c r="AU10" s="45"/>
      <c r="AV10" s="45"/>
      <c r="AW10" s="45"/>
      <c r="AX10" s="45"/>
      <c r="AY10" s="45"/>
      <c r="AZ10" s="45"/>
      <c r="BA10" s="45"/>
      <c r="BB10" s="45">
        <f>データ!X6</f>
        <v>2733.33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45</v>
      </c>
      <c r="O86" s="26" t="str">
        <f>データ!EO6</f>
        <v>【0.04】</v>
      </c>
    </row>
  </sheetData>
  <sheetProtection algorithmName="SHA-512" hashValue="meRx4SUlIWuMXI2hrD6ikkzFaGawY+oFiYZITvfN4WE8PuZ3tK51GfE9pH26FhPMD4vwbIkKuuQwGf71yd/XnQ==" saltValue="tSHEYK3QGd75eQ9vtuSE6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155861</v>
      </c>
      <c r="D6" s="33">
        <f t="shared" si="3"/>
        <v>47</v>
      </c>
      <c r="E6" s="33">
        <f t="shared" si="3"/>
        <v>17</v>
      </c>
      <c r="F6" s="33">
        <f t="shared" si="3"/>
        <v>6</v>
      </c>
      <c r="G6" s="33">
        <f t="shared" si="3"/>
        <v>0</v>
      </c>
      <c r="H6" s="33" t="str">
        <f t="shared" si="3"/>
        <v>新潟県　粟島浦村</v>
      </c>
      <c r="I6" s="33" t="str">
        <f t="shared" si="3"/>
        <v>法非適用</v>
      </c>
      <c r="J6" s="33" t="str">
        <f t="shared" si="3"/>
        <v>下水道事業</v>
      </c>
      <c r="K6" s="33" t="str">
        <f t="shared" si="3"/>
        <v>漁業集落排水</v>
      </c>
      <c r="L6" s="33" t="str">
        <f t="shared" si="3"/>
        <v>H1</v>
      </c>
      <c r="M6" s="33" t="str">
        <f t="shared" si="3"/>
        <v>非設置</v>
      </c>
      <c r="N6" s="34" t="str">
        <f t="shared" si="3"/>
        <v>-</v>
      </c>
      <c r="O6" s="34" t="str">
        <f t="shared" si="3"/>
        <v>該当数値なし</v>
      </c>
      <c r="P6" s="34">
        <f t="shared" si="3"/>
        <v>100</v>
      </c>
      <c r="Q6" s="34">
        <f t="shared" si="3"/>
        <v>56.29</v>
      </c>
      <c r="R6" s="34">
        <f t="shared" si="3"/>
        <v>3880</v>
      </c>
      <c r="S6" s="34">
        <f t="shared" si="3"/>
        <v>351</v>
      </c>
      <c r="T6" s="34">
        <f t="shared" si="3"/>
        <v>9.7799999999999994</v>
      </c>
      <c r="U6" s="34">
        <f t="shared" si="3"/>
        <v>35.89</v>
      </c>
      <c r="V6" s="34">
        <f t="shared" si="3"/>
        <v>328</v>
      </c>
      <c r="W6" s="34">
        <f t="shared" si="3"/>
        <v>0.12</v>
      </c>
      <c r="X6" s="34">
        <f t="shared" si="3"/>
        <v>2733.33</v>
      </c>
      <c r="Y6" s="35">
        <f>IF(Y7="",NA(),Y7)</f>
        <v>130.5</v>
      </c>
      <c r="Z6" s="35">
        <f t="shared" ref="Z6:AH6" si="4">IF(Z7="",NA(),Z7)</f>
        <v>137.6</v>
      </c>
      <c r="AA6" s="35">
        <f t="shared" si="4"/>
        <v>121.06</v>
      </c>
      <c r="AB6" s="35">
        <f t="shared" si="4"/>
        <v>128.33000000000001</v>
      </c>
      <c r="AC6" s="35">
        <f t="shared" si="4"/>
        <v>101.53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126.45</v>
      </c>
      <c r="BG6" s="35">
        <f t="shared" ref="BG6:BO6" si="7">IF(BG7="",NA(),BG7)</f>
        <v>47.76</v>
      </c>
      <c r="BH6" s="34">
        <f t="shared" si="7"/>
        <v>0</v>
      </c>
      <c r="BI6" s="35">
        <f t="shared" si="7"/>
        <v>90.78</v>
      </c>
      <c r="BJ6" s="35">
        <f t="shared" si="7"/>
        <v>73.930000000000007</v>
      </c>
      <c r="BK6" s="35">
        <f t="shared" si="7"/>
        <v>392.45</v>
      </c>
      <c r="BL6" s="35">
        <f t="shared" si="7"/>
        <v>310.04000000000002</v>
      </c>
      <c r="BM6" s="35">
        <f t="shared" si="7"/>
        <v>238.95</v>
      </c>
      <c r="BN6" s="35">
        <f t="shared" si="7"/>
        <v>169.47</v>
      </c>
      <c r="BO6" s="35">
        <f t="shared" si="7"/>
        <v>512.88</v>
      </c>
      <c r="BP6" s="34" t="str">
        <f>IF(BP7="","",IF(BP7="-","【-】","【"&amp;SUBSTITUTE(TEXT(BP7,"#,##0.00"),"-","△")&amp;"】"))</f>
        <v>【973.20】</v>
      </c>
      <c r="BQ6" s="35">
        <f>IF(BQ7="",NA(),BQ7)</f>
        <v>135.49</v>
      </c>
      <c r="BR6" s="35">
        <f t="shared" ref="BR6:BZ6" si="8">IF(BR7="",NA(),BR7)</f>
        <v>143.91</v>
      </c>
      <c r="BS6" s="35">
        <f t="shared" si="8"/>
        <v>124.36</v>
      </c>
      <c r="BT6" s="35">
        <f t="shared" si="8"/>
        <v>133.16</v>
      </c>
      <c r="BU6" s="35">
        <f t="shared" si="8"/>
        <v>101.57</v>
      </c>
      <c r="BV6" s="35">
        <f t="shared" si="8"/>
        <v>49.68</v>
      </c>
      <c r="BW6" s="35">
        <f t="shared" si="8"/>
        <v>45.36</v>
      </c>
      <c r="BX6" s="35">
        <f t="shared" si="8"/>
        <v>53.57</v>
      </c>
      <c r="BY6" s="35">
        <f t="shared" si="8"/>
        <v>53.03</v>
      </c>
      <c r="BZ6" s="35">
        <f t="shared" si="8"/>
        <v>51.07</v>
      </c>
      <c r="CA6" s="34" t="str">
        <f>IF(CA7="","",IF(CA7="-","【-】","【"&amp;SUBSTITUTE(TEXT(CA7,"#,##0.00"),"-","△")&amp;"】"))</f>
        <v>【45.14】</v>
      </c>
      <c r="CB6" s="35">
        <f>IF(CB7="",NA(),CB7)</f>
        <v>164.55</v>
      </c>
      <c r="CC6" s="35">
        <f t="shared" ref="CC6:CK6" si="9">IF(CC7="",NA(),CC7)</f>
        <v>162.04</v>
      </c>
      <c r="CD6" s="35">
        <f t="shared" si="9"/>
        <v>185.32</v>
      </c>
      <c r="CE6" s="35">
        <f t="shared" si="9"/>
        <v>177.61</v>
      </c>
      <c r="CF6" s="35">
        <f t="shared" si="9"/>
        <v>229.36</v>
      </c>
      <c r="CG6" s="35">
        <f t="shared" si="9"/>
        <v>347.95</v>
      </c>
      <c r="CH6" s="35">
        <f t="shared" si="9"/>
        <v>384.28</v>
      </c>
      <c r="CI6" s="35">
        <f t="shared" si="9"/>
        <v>310.41000000000003</v>
      </c>
      <c r="CJ6" s="35">
        <f t="shared" si="9"/>
        <v>301.77</v>
      </c>
      <c r="CK6" s="35">
        <f t="shared" si="9"/>
        <v>314.68</v>
      </c>
      <c r="CL6" s="34" t="str">
        <f>IF(CL7="","",IF(CL7="-","【-】","【"&amp;SUBSTITUTE(TEXT(CL7,"#,##0.00"),"-","△")&amp;"】"))</f>
        <v>【377.19】</v>
      </c>
      <c r="CM6" s="35">
        <f>IF(CM7="",NA(),CM7)</f>
        <v>22.82</v>
      </c>
      <c r="CN6" s="35">
        <f t="shared" ref="CN6:CV6" si="10">IF(CN7="",NA(),CN7)</f>
        <v>22.82</v>
      </c>
      <c r="CO6" s="35">
        <f t="shared" si="10"/>
        <v>22.82</v>
      </c>
      <c r="CP6" s="35">
        <f t="shared" si="10"/>
        <v>22.82</v>
      </c>
      <c r="CQ6" s="35">
        <f t="shared" si="10"/>
        <v>22.82</v>
      </c>
      <c r="CR6" s="35">
        <f t="shared" si="10"/>
        <v>38.36</v>
      </c>
      <c r="CS6" s="35">
        <f t="shared" si="10"/>
        <v>37.51</v>
      </c>
      <c r="CT6" s="35">
        <f t="shared" si="10"/>
        <v>39.9</v>
      </c>
      <c r="CU6" s="35">
        <f t="shared" si="10"/>
        <v>39.799999999999997</v>
      </c>
      <c r="CV6" s="35">
        <f t="shared" si="10"/>
        <v>40.83</v>
      </c>
      <c r="CW6" s="34" t="str">
        <f>IF(CW7="","",IF(CW7="-","【-】","【"&amp;SUBSTITUTE(TEXT(CW7,"#,##0.00"),"-","△")&amp;"】"))</f>
        <v>【33.69】</v>
      </c>
      <c r="CX6" s="35">
        <f>IF(CX7="",NA(),CX7)</f>
        <v>100</v>
      </c>
      <c r="CY6" s="35">
        <f t="shared" ref="CY6:DG6" si="11">IF(CY7="",NA(),CY7)</f>
        <v>100</v>
      </c>
      <c r="CZ6" s="35">
        <f t="shared" si="11"/>
        <v>100</v>
      </c>
      <c r="DA6" s="35">
        <f t="shared" si="11"/>
        <v>100</v>
      </c>
      <c r="DB6" s="35">
        <f t="shared" si="11"/>
        <v>100</v>
      </c>
      <c r="DC6" s="35">
        <f t="shared" si="11"/>
        <v>81.819999999999993</v>
      </c>
      <c r="DD6" s="35">
        <f t="shared" si="11"/>
        <v>81.63</v>
      </c>
      <c r="DE6" s="35">
        <f t="shared" si="11"/>
        <v>85.72</v>
      </c>
      <c r="DF6" s="35">
        <f t="shared" si="11"/>
        <v>85.32</v>
      </c>
      <c r="DG6" s="35">
        <f t="shared" si="11"/>
        <v>86</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0.12</v>
      </c>
      <c r="EM6" s="34">
        <f t="shared" si="14"/>
        <v>0</v>
      </c>
      <c r="EN6" s="34">
        <f t="shared" si="14"/>
        <v>0</v>
      </c>
      <c r="EO6" s="34" t="str">
        <f>IF(EO7="","",IF(EO7="-","【-】","【"&amp;SUBSTITUTE(TEXT(EO7,"#,##0.00"),"-","△")&amp;"】"))</f>
        <v>【0.04】</v>
      </c>
    </row>
    <row r="7" spans="1:145" s="36" customFormat="1" x14ac:dyDescent="0.15">
      <c r="A7" s="28"/>
      <c r="B7" s="37">
        <v>2018</v>
      </c>
      <c r="C7" s="37">
        <v>155861</v>
      </c>
      <c r="D7" s="37">
        <v>47</v>
      </c>
      <c r="E7" s="37">
        <v>17</v>
      </c>
      <c r="F7" s="37">
        <v>6</v>
      </c>
      <c r="G7" s="37">
        <v>0</v>
      </c>
      <c r="H7" s="37" t="s">
        <v>99</v>
      </c>
      <c r="I7" s="37" t="s">
        <v>100</v>
      </c>
      <c r="J7" s="37" t="s">
        <v>101</v>
      </c>
      <c r="K7" s="37" t="s">
        <v>102</v>
      </c>
      <c r="L7" s="37" t="s">
        <v>103</v>
      </c>
      <c r="M7" s="37" t="s">
        <v>104</v>
      </c>
      <c r="N7" s="38" t="s">
        <v>105</v>
      </c>
      <c r="O7" s="38" t="s">
        <v>106</v>
      </c>
      <c r="P7" s="38">
        <v>100</v>
      </c>
      <c r="Q7" s="38">
        <v>56.29</v>
      </c>
      <c r="R7" s="38">
        <v>3880</v>
      </c>
      <c r="S7" s="38">
        <v>351</v>
      </c>
      <c r="T7" s="38">
        <v>9.7799999999999994</v>
      </c>
      <c r="U7" s="38">
        <v>35.89</v>
      </c>
      <c r="V7" s="38">
        <v>328</v>
      </c>
      <c r="W7" s="38">
        <v>0.12</v>
      </c>
      <c r="X7" s="38">
        <v>2733.33</v>
      </c>
      <c r="Y7" s="38">
        <v>130.5</v>
      </c>
      <c r="Z7" s="38">
        <v>137.6</v>
      </c>
      <c r="AA7" s="38">
        <v>121.06</v>
      </c>
      <c r="AB7" s="38">
        <v>128.33000000000001</v>
      </c>
      <c r="AC7" s="38">
        <v>101.53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126.45</v>
      </c>
      <c r="BG7" s="38">
        <v>47.76</v>
      </c>
      <c r="BH7" s="38">
        <v>0</v>
      </c>
      <c r="BI7" s="38">
        <v>90.78</v>
      </c>
      <c r="BJ7" s="38">
        <v>73.930000000000007</v>
      </c>
      <c r="BK7" s="38">
        <v>392.45</v>
      </c>
      <c r="BL7" s="38">
        <v>310.04000000000002</v>
      </c>
      <c r="BM7" s="38">
        <v>238.95</v>
      </c>
      <c r="BN7" s="38">
        <v>169.47</v>
      </c>
      <c r="BO7" s="38">
        <v>512.88</v>
      </c>
      <c r="BP7" s="38">
        <v>973.2</v>
      </c>
      <c r="BQ7" s="38">
        <v>135.49</v>
      </c>
      <c r="BR7" s="38">
        <v>143.91</v>
      </c>
      <c r="BS7" s="38">
        <v>124.36</v>
      </c>
      <c r="BT7" s="38">
        <v>133.16</v>
      </c>
      <c r="BU7" s="38">
        <v>101.57</v>
      </c>
      <c r="BV7" s="38">
        <v>49.68</v>
      </c>
      <c r="BW7" s="38">
        <v>45.36</v>
      </c>
      <c r="BX7" s="38">
        <v>53.57</v>
      </c>
      <c r="BY7" s="38">
        <v>53.03</v>
      </c>
      <c r="BZ7" s="38">
        <v>51.07</v>
      </c>
      <c r="CA7" s="38">
        <v>45.14</v>
      </c>
      <c r="CB7" s="38">
        <v>164.55</v>
      </c>
      <c r="CC7" s="38">
        <v>162.04</v>
      </c>
      <c r="CD7" s="38">
        <v>185.32</v>
      </c>
      <c r="CE7" s="38">
        <v>177.61</v>
      </c>
      <c r="CF7" s="38">
        <v>229.36</v>
      </c>
      <c r="CG7" s="38">
        <v>347.95</v>
      </c>
      <c r="CH7" s="38">
        <v>384.28</v>
      </c>
      <c r="CI7" s="38">
        <v>310.41000000000003</v>
      </c>
      <c r="CJ7" s="38">
        <v>301.77</v>
      </c>
      <c r="CK7" s="38">
        <v>314.68</v>
      </c>
      <c r="CL7" s="38">
        <v>377.19</v>
      </c>
      <c r="CM7" s="38">
        <v>22.82</v>
      </c>
      <c r="CN7" s="38">
        <v>22.82</v>
      </c>
      <c r="CO7" s="38">
        <v>22.82</v>
      </c>
      <c r="CP7" s="38">
        <v>22.82</v>
      </c>
      <c r="CQ7" s="38">
        <v>22.82</v>
      </c>
      <c r="CR7" s="38">
        <v>38.36</v>
      </c>
      <c r="CS7" s="38">
        <v>37.51</v>
      </c>
      <c r="CT7" s="38">
        <v>39.9</v>
      </c>
      <c r="CU7" s="38">
        <v>39.799999999999997</v>
      </c>
      <c r="CV7" s="38">
        <v>40.83</v>
      </c>
      <c r="CW7" s="38">
        <v>33.69</v>
      </c>
      <c r="CX7" s="38">
        <v>100</v>
      </c>
      <c r="CY7" s="38">
        <v>100</v>
      </c>
      <c r="CZ7" s="38">
        <v>100</v>
      </c>
      <c r="DA7" s="38">
        <v>100</v>
      </c>
      <c r="DB7" s="38">
        <v>100</v>
      </c>
      <c r="DC7" s="38">
        <v>81.819999999999993</v>
      </c>
      <c r="DD7" s="38">
        <v>81.63</v>
      </c>
      <c r="DE7" s="38">
        <v>85.72</v>
      </c>
      <c r="DF7" s="38">
        <v>85.32</v>
      </c>
      <c r="DG7" s="38">
        <v>86</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0.12</v>
      </c>
      <c r="EM7" s="38">
        <v>0</v>
      </c>
      <c r="EN7" s="38">
        <v>0</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2020-01-27T02:57:02Z</cp:lastPrinted>
  <dcterms:created xsi:type="dcterms:W3CDTF">2019-12-05T05:24:57Z</dcterms:created>
  <dcterms:modified xsi:type="dcterms:W3CDTF">2020-01-27T05:44:20Z</dcterms:modified>
  <cp:category/>
</cp:coreProperties>
</file>