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保存用：各係フォルダー\●総務課●\国民健康保健\☆財政\H27調査\H28.1.26【公営企業決算状況調査担当者様】公営企業に係る「経営比較分析表」の分析等について\30 粟島浦村\"/>
    </mc:Choice>
  </mc:AlternateContent>
  <workbookProtection workbookPassword="B501" lockStructure="1"/>
  <bookViews>
    <workbookView xWindow="0" yWindow="0" windowWidth="19200" windowHeight="110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<sst xmlns="http://schemas.openxmlformats.org/spreadsheetml/2006/main" count="218" uniqueCount="108">
  <si>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</si>
  <si>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</si>
  <si>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</si>
  <si>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</si>
  <si>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</si>
  <si>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</si>
  <si>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</si>
  <si>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</si>
  <si>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</si>
  <si>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</si>
  <si>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</si>
  <si>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</si>
  <si>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</si>
  <si>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</si>
  <si>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</si>
  <si>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</si>
  <si>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</si>
  <si>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</si>
  <si>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</si>
  <si>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</si>
  <si>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</si>
  <si>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</si>
  <si>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</si>
  <si>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</si>
  <si>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</si>
  <si>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</si>
  <si>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</si>
  <si>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</si>
  <si>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</si>
  <si>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</si>
  <si>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</si>
  <si>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</si>
  <si>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</si>
  <si>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</si>
  <si>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</si>
  <si>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</si>
  <si>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</si>
  <si>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</si>
  <si>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</si>
  <si>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</si>
  <si>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</si>
  <si>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</si>
  <si>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</si>
  <si>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</si>
  <si>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</si>
  <si>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</si>
  <si>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</si>
  <si>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</si>
  <si>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</si>
  <si>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</si>
  <si>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</si>
  <si>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</si>
  <si>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</si>
  <si>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</si>
  <si>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</si>
  <si>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</si>
  <si>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</si>
  <si>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</si>
  <si>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</si>
  <si>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</si>
  <si>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</si>
  <si>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</si>
  <si>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</si>
  <si>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</si>
  <si>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</si>
  <si>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</si>
  <si>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</si>
  <si>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</si>
  <si>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</si>
  <si>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</si>
  <si>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</si>
  <si>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</si>
  <si>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</si>
  <si>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</si>
  <si>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</si>
  <si>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</si>
  <si>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</si>
  <si>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</si>
  <si>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</si>
  <si>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</si>
  <si>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</si>
  <si>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</si>
  <si>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</si>
  <si>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</si>
  <si>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</si>
  <si>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</si>
  <si>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</si>
  <si>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</si>
  <si>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</si>
  <si>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</si>
  <si>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</si>
  <si>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</si>
  <si>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</si>
  <si>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粟島浦村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</si>
  <si>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</si>
  <si>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</si>
  <si>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</si>
  <si>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</si>
  <si>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</si>
  <si>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</si>
  <si>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</si>
  <si>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</si>
  <si>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</si>
  <si>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</si>
  <si>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</si>
  <si>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粟島浦村は、現在給水人口351人で、地下水、表流水を主な水源としており、有収水量密度0.28千㎥／haで、水道事業経営指標における分類では、給水人口５千人未満（給水人口規模別区分：⑨）、水源別区分は、その他、有収水量密度は全国平均以下の類型（類型区分：ｄ９）に属する。また、水道は、１簡易水道事業を経営し、普及率は100.0％である。
　現時点で経営の効率性、健全性は概ね確保されているといえる。しかしながら、給水人口の減少等により、水道料金収入が減少する中で、平成22及び24年度と料金回収率が100％を下回っている年度もあることから、更なる経費節減に努めるとともに、各指標の傾向をみる中で十分に分析し、資産維持費を含めた適正な水道料金収入の確保等対策を講じる必要がある。
　また、地理的特殊性があるものの、施設の効率性が低い水準にあることから、今後の人口や水需要の動向に注意しながら施設規模の見直し等の検討を行い、計画的に効率的な経営に努めていく必要がある。</t>
    <rPh sb="236" eb="237">
      <t>オヨ</t>
    </rPh>
    <rPh sb="260" eb="262">
      <t>ネンド</t>
    </rPh>
    <phoneticPr fontId="4"/>
  </si>
  <si>
    <t>　簡易水道事業の管路更新投資の実施状況を示す過去5年間の管路更新率が0％となっている。平成19年までに石綿管から塩ビ管に更改したばかりではあるが、今後も計画的な更新を進めていく必要がある。</t>
    <rPh sb="22" eb="24">
      <t>カコ</t>
    </rPh>
    <rPh sb="25" eb="27">
      <t>ネンカン</t>
    </rPh>
    <rPh sb="43" eb="45">
      <t>ヘイセイ</t>
    </rPh>
    <rPh sb="47" eb="48">
      <t>ネン</t>
    </rPh>
    <rPh sb="51" eb="53">
      <t>イシワタ</t>
    </rPh>
    <rPh sb="56" eb="57">
      <t>エン</t>
    </rPh>
    <rPh sb="60" eb="62">
      <t>コウカイ</t>
    </rPh>
    <rPh sb="73" eb="75">
      <t>コンゴ</t>
    </rPh>
    <phoneticPr fontId="4"/>
  </si>
  <si>
    <t>　粟島浦村は、毎年度、総収支比率、経常収支比率とも100％を上回っているため、経営状況は比較的健全な水準にあるといえる。
　料金回収率については、類似団体平均（73.06%）を上回っているものの、平成22及び24年度は料金回収率が100％を下回り、経営に必要な経費を料金で賄うことができていない状況となっている。
　水道水1㎥を作る費用である給水原価は、コストを抑えている中で旅館等を経営している個人事業主が多く、有収量が多くなっているので、その分、給水原価を引き下げる要因となっている。
　施設利用率については、毎年度、類似団体平均と比較すると低い水準にある。これは、給水人口が減少していることなどによるものであり、今後、水需要動向によって施設規模の見直しを含めた効率的な事業運営計画を検討する必要がある。
　有収率は、平成26年度71.49％であり、類似団体平均（75.24％）を下回っている。これは、観光客等の給水人口に表れない流入人口が減少したことによるものと考えられる。</t>
    <rPh sb="1" eb="5">
      <t>アワシマウラムラ</t>
    </rPh>
    <rPh sb="8" eb="10">
      <t>ネンド</t>
    </rPh>
    <rPh sb="102" eb="103">
      <t>オヨ</t>
    </rPh>
    <rPh sb="106" eb="108">
      <t>ネンド</t>
    </rPh>
    <rPh sb="181" eb="182">
      <t>オサ</t>
    </rPh>
    <rPh sb="186" eb="187">
      <t>ナカ</t>
    </rPh>
    <rPh sb="188" eb="190">
      <t>リョカン</t>
    </rPh>
    <rPh sb="190" eb="191">
      <t>トウ</t>
    </rPh>
    <rPh sb="192" eb="194">
      <t>ケイエイ</t>
    </rPh>
    <rPh sb="198" eb="200">
      <t>コジン</t>
    </rPh>
    <rPh sb="200" eb="202">
      <t>ジギョウ</t>
    </rPh>
    <rPh sb="202" eb="203">
      <t>ヌシ</t>
    </rPh>
    <rPh sb="204" eb="205">
      <t>オオ</t>
    </rPh>
    <rPh sb="207" eb="208">
      <t>ユウ</t>
    </rPh>
    <rPh sb="209" eb="210">
      <t>リョウ</t>
    </rPh>
    <rPh sb="211" eb="212">
      <t>オオ</t>
    </rPh>
    <rPh sb="223" eb="224">
      <t>ブン</t>
    </rPh>
    <rPh sb="230" eb="231">
      <t>ヒ</t>
    </rPh>
    <rPh sb="232" eb="233">
      <t>サ</t>
    </rPh>
    <rPh sb="235" eb="237">
      <t>ヨウイン</t>
    </rPh>
    <rPh sb="246" eb="248">
      <t>シセツ</t>
    </rPh>
    <rPh sb="248" eb="251">
      <t>リヨウリツ</t>
    </rPh>
    <rPh sb="257" eb="260">
      <t>マイネンド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</si>
</sst>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458120"/>
        <c:axId val="19245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92458120"/>
        <c:axId val="192458512"/>
      </c:lineChart>
      <c:dateAx>
        <c:axId val="192458120"/>
        <c:scaling>
          <c:orientation val="minMax"/>
        </c:scaling>
        <c:delete val="1"/>
        <c:axPos val="b"/>
        <c:numFmt formatCode="ge" sourceLinked="1"/>
        <c:majorTickMark val="none"/>
        <c:minorTickMark val="none"/>
        <c:tickLblPos val="none"/>
        <c:crossAx val="192458512"/>
        <c:crosses val="autoZero"/>
        <c:auto val="1"/>
        <c:lblOffset val="100"/>
        <c:baseTimeUnit val="years"/>
      </c:dateAx>
      <c:valAx>
        <c:axId val="19245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5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17.77</c:v>
                </c:pt>
                <c:pt idx="1">
                  <c:v>18.45</c:v>
                </c:pt>
                <c:pt idx="2">
                  <c:v>17.18</c:v>
                </c:pt>
                <c:pt idx="3">
                  <c:v>17.36</c:v>
                </c:pt>
                <c:pt idx="4">
                  <c:v>18.75</c:v>
                </c:pt>
              </c:numCache>
            </c:numRef>
          </c:val>
        </c:ser>
        <c:dLbls>
          <c:showLegendKey val="0"/>
          <c:showVal val="0"/>
          <c:showCatName val="0"/>
          <c:showSerName val="0"/>
          <c:showPercent val="0"/>
          <c:showBubbleSize val="0"/>
        </c:dLbls>
        <c:gapWidth val="150"/>
        <c:axId val="437973208"/>
        <c:axId val="4379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437973208"/>
        <c:axId val="437973600"/>
      </c:lineChart>
      <c:dateAx>
        <c:axId val="437973208"/>
        <c:scaling>
          <c:orientation val="minMax"/>
        </c:scaling>
        <c:delete val="1"/>
        <c:axPos val="b"/>
        <c:numFmt formatCode="ge" sourceLinked="1"/>
        <c:majorTickMark val="none"/>
        <c:minorTickMark val="none"/>
        <c:tickLblPos val="none"/>
        <c:crossAx val="437973600"/>
        <c:crosses val="autoZero"/>
        <c:auto val="1"/>
        <c:lblOffset val="100"/>
        <c:baseTimeUnit val="years"/>
      </c:dateAx>
      <c:valAx>
        <c:axId val="4379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9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74.63</c:v>
                </c:pt>
                <c:pt idx="1">
                  <c:v>75.569999999999993</c:v>
                </c:pt>
                <c:pt idx="2">
                  <c:v>77.63</c:v>
                </c:pt>
                <c:pt idx="3">
                  <c:v>79.81</c:v>
                </c:pt>
                <c:pt idx="4">
                  <c:v>71.489999999999995</c:v>
                </c:pt>
              </c:numCache>
            </c:numRef>
          </c:val>
        </c:ser>
        <c:dLbls>
          <c:showLegendKey val="0"/>
          <c:showVal val="0"/>
          <c:showCatName val="0"/>
          <c:showSerName val="0"/>
          <c:showPercent val="0"/>
          <c:showBubbleSize val="0"/>
        </c:dLbls>
        <c:gapWidth val="150"/>
        <c:axId val="437974776"/>
        <c:axId val="4379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437974776"/>
        <c:axId val="437975168"/>
      </c:lineChart>
      <c:dateAx>
        <c:axId val="437974776"/>
        <c:scaling>
          <c:orientation val="minMax"/>
        </c:scaling>
        <c:delete val="1"/>
        <c:axPos val="b"/>
        <c:numFmt formatCode="ge" sourceLinked="1"/>
        <c:majorTickMark val="none"/>
        <c:minorTickMark val="none"/>
        <c:tickLblPos val="none"/>
        <c:crossAx val="437975168"/>
        <c:crosses val="autoZero"/>
        <c:auto val="1"/>
        <c:lblOffset val="100"/>
        <c:baseTimeUnit val="years"/>
      </c:dateAx>
      <c:valAx>
        <c:axId val="4379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97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117.2</c:v>
                </c:pt>
                <c:pt idx="1">
                  <c:v>108.85</c:v>
                </c:pt>
                <c:pt idx="2">
                  <c:v>148.69999999999999</c:v>
                </c:pt>
                <c:pt idx="3">
                  <c:v>117.15</c:v>
                </c:pt>
                <c:pt idx="4">
                  <c:v>118.82</c:v>
                </c:pt>
              </c:numCache>
            </c:numRef>
          </c:val>
        </c:ser>
        <c:dLbls>
          <c:showLegendKey val="0"/>
          <c:showVal val="0"/>
          <c:showCatName val="0"/>
          <c:showSerName val="0"/>
          <c:showPercent val="0"/>
          <c:showBubbleSize val="0"/>
        </c:dLbls>
        <c:gapWidth val="150"/>
        <c:axId val="437210224"/>
        <c:axId val="43721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437210224"/>
        <c:axId val="437210616"/>
      </c:lineChart>
      <c:dateAx>
        <c:axId val="437210224"/>
        <c:scaling>
          <c:orientation val="minMax"/>
        </c:scaling>
        <c:delete val="1"/>
        <c:axPos val="b"/>
        <c:numFmt formatCode="ge" sourceLinked="1"/>
        <c:majorTickMark val="none"/>
        <c:minorTickMark val="none"/>
        <c:tickLblPos val="none"/>
        <c:crossAx val="437210616"/>
        <c:crosses val="autoZero"/>
        <c:auto val="1"/>
        <c:lblOffset val="100"/>
        <c:baseTimeUnit val="years"/>
      </c:dateAx>
      <c:valAx>
        <c:axId val="43721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21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7211792"/>
        <c:axId val="43721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7211792"/>
        <c:axId val="437212184"/>
      </c:lineChart>
      <c:dateAx>
        <c:axId val="437211792"/>
        <c:scaling>
          <c:orientation val="minMax"/>
        </c:scaling>
        <c:delete val="1"/>
        <c:axPos val="b"/>
        <c:numFmt formatCode="ge" sourceLinked="1"/>
        <c:majorTickMark val="none"/>
        <c:minorTickMark val="none"/>
        <c:tickLblPos val="none"/>
        <c:crossAx val="437212184"/>
        <c:crosses val="autoZero"/>
        <c:auto val="1"/>
        <c:lblOffset val="100"/>
        <c:baseTimeUnit val="years"/>
      </c:dateAx>
      <c:valAx>
        <c:axId val="43721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21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7860992"/>
        <c:axId val="43786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7860992"/>
        <c:axId val="437861384"/>
      </c:lineChart>
      <c:dateAx>
        <c:axId val="437860992"/>
        <c:scaling>
          <c:orientation val="minMax"/>
        </c:scaling>
        <c:delete val="1"/>
        <c:axPos val="b"/>
        <c:numFmt formatCode="ge" sourceLinked="1"/>
        <c:majorTickMark val="none"/>
        <c:minorTickMark val="none"/>
        <c:tickLblPos val="none"/>
        <c:crossAx val="437861384"/>
        <c:crosses val="autoZero"/>
        <c:auto val="1"/>
        <c:lblOffset val="100"/>
        <c:baseTimeUnit val="years"/>
      </c:dateAx>
      <c:valAx>
        <c:axId val="43786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7862952"/>
        <c:axId val="43786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7862952"/>
        <c:axId val="437863344"/>
      </c:lineChart>
      <c:dateAx>
        <c:axId val="437862952"/>
        <c:scaling>
          <c:orientation val="minMax"/>
        </c:scaling>
        <c:delete val="1"/>
        <c:axPos val="b"/>
        <c:numFmt formatCode="ge" sourceLinked="1"/>
        <c:majorTickMark val="none"/>
        <c:minorTickMark val="none"/>
        <c:tickLblPos val="none"/>
        <c:crossAx val="437863344"/>
        <c:crosses val="autoZero"/>
        <c:auto val="1"/>
        <c:lblOffset val="100"/>
        <c:baseTimeUnit val="years"/>
      </c:dateAx>
      <c:valAx>
        <c:axId val="43786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6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7640768"/>
        <c:axId val="43764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7640768"/>
        <c:axId val="437641160"/>
      </c:lineChart>
      <c:dateAx>
        <c:axId val="437640768"/>
        <c:scaling>
          <c:orientation val="minMax"/>
        </c:scaling>
        <c:delete val="1"/>
        <c:axPos val="b"/>
        <c:numFmt formatCode="ge" sourceLinked="1"/>
        <c:majorTickMark val="none"/>
        <c:minorTickMark val="none"/>
        <c:tickLblPos val="none"/>
        <c:crossAx val="437641160"/>
        <c:crosses val="autoZero"/>
        <c:auto val="1"/>
        <c:lblOffset val="100"/>
        <c:baseTimeUnit val="years"/>
      </c:dateAx>
      <c:valAx>
        <c:axId val="43764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6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7860600"/>
        <c:axId val="43786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437860600"/>
        <c:axId val="437860208"/>
      </c:lineChart>
      <c:dateAx>
        <c:axId val="437860600"/>
        <c:scaling>
          <c:orientation val="minMax"/>
        </c:scaling>
        <c:delete val="1"/>
        <c:axPos val="b"/>
        <c:numFmt formatCode="ge" sourceLinked="1"/>
        <c:majorTickMark val="none"/>
        <c:minorTickMark val="none"/>
        <c:tickLblPos val="none"/>
        <c:crossAx val="437860208"/>
        <c:crosses val="autoZero"/>
        <c:auto val="1"/>
        <c:lblOffset val="100"/>
        <c:baseTimeUnit val="years"/>
      </c:dateAx>
      <c:valAx>
        <c:axId val="43786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6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87.64</c:v>
                </c:pt>
                <c:pt idx="1">
                  <c:v>112.9</c:v>
                </c:pt>
                <c:pt idx="2">
                  <c:v>94.05</c:v>
                </c:pt>
                <c:pt idx="3">
                  <c:v>106.86</c:v>
                </c:pt>
                <c:pt idx="4">
                  <c:v>105</c:v>
                </c:pt>
              </c:numCache>
            </c:numRef>
          </c:val>
        </c:ser>
        <c:dLbls>
          <c:showLegendKey val="0"/>
          <c:showVal val="0"/>
          <c:showCatName val="0"/>
          <c:showSerName val="0"/>
          <c:showPercent val="0"/>
          <c:showBubbleSize val="0"/>
        </c:dLbls>
        <c:gapWidth val="150"/>
        <c:axId val="437862560"/>
        <c:axId val="43764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437862560"/>
        <c:axId val="437642728"/>
      </c:lineChart>
      <c:dateAx>
        <c:axId val="437862560"/>
        <c:scaling>
          <c:orientation val="minMax"/>
        </c:scaling>
        <c:delete val="1"/>
        <c:axPos val="b"/>
        <c:numFmt formatCode="ge" sourceLinked="1"/>
        <c:majorTickMark val="none"/>
        <c:minorTickMark val="none"/>
        <c:tickLblPos val="none"/>
        <c:crossAx val="437642728"/>
        <c:crosses val="autoZero"/>
        <c:auto val="1"/>
        <c:lblOffset val="100"/>
        <c:baseTimeUnit val="years"/>
      </c:dateAx>
      <c:valAx>
        <c:axId val="43764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237.22</c:v>
                </c:pt>
                <c:pt idx="1">
                  <c:v>181.69</c:v>
                </c:pt>
                <c:pt idx="2">
                  <c:v>220.76</c:v>
                </c:pt>
                <c:pt idx="3">
                  <c:v>189.68</c:v>
                </c:pt>
                <c:pt idx="4">
                  <c:v>196.84</c:v>
                </c:pt>
              </c:numCache>
            </c:numRef>
          </c:val>
        </c:ser>
        <c:dLbls>
          <c:showLegendKey val="0"/>
          <c:showVal val="0"/>
          <c:showCatName val="0"/>
          <c:showSerName val="0"/>
          <c:showPercent val="0"/>
          <c:showBubbleSize val="0"/>
        </c:dLbls>
        <c:gapWidth val="150"/>
        <c:axId val="437213360"/>
        <c:axId val="4379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437213360"/>
        <c:axId val="437972032"/>
      </c:lineChart>
      <c:dateAx>
        <c:axId val="437213360"/>
        <c:scaling>
          <c:orientation val="minMax"/>
        </c:scaling>
        <c:delete val="1"/>
        <c:axPos val="b"/>
        <c:numFmt formatCode="ge" sourceLinked="1"/>
        <c:majorTickMark val="none"/>
        <c:minorTickMark val="none"/>
        <c:tickLblPos val="none"/>
        <c:crossAx val="437972032"/>
        <c:crosses val="autoZero"/>
        <c:auto val="1"/>
        <c:lblOffset val="100"/>
        <c:baseTimeUnit val="years"/>
      </c:dateAx>
      <c:valAx>
        <c:axId val="4379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21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8"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新潟県　粟島浦村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358</v>
      </c>
      <c r="AJ8" s="55"/>
      <c r="AK8" s="55"/>
      <c r="AL8" s="55"/>
      <c r="AM8" s="55"/>
      <c r="AN8" s="55"/>
      <c r="AO8" s="55"/>
      <c r="AP8" s="56"/>
      <c r="AQ8" s="46">
        <f>データ!R6</f>
        <v>9.7799999999999994</v>
      </c>
      <c r="AR8" s="46"/>
      <c r="AS8" s="46"/>
      <c r="AT8" s="46"/>
      <c r="AU8" s="46"/>
      <c r="AV8" s="46"/>
      <c r="AW8" s="46"/>
      <c r="AX8" s="46"/>
      <c r="AY8" s="46">
        <f>データ!S6</f>
        <v>36.61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3560</v>
      </c>
      <c r="AA10" s="80"/>
      <c r="AB10" s="80"/>
      <c r="AC10" s="80"/>
      <c r="AD10" s="80"/>
      <c r="AE10" s="80"/>
      <c r="AF10" s="80"/>
      <c r="AG10" s="80"/>
      <c r="AH10" s="2"/>
      <c r="AI10" s="80">
        <f>データ!T6</f>
        <v>351</v>
      </c>
      <c r="AJ10" s="80"/>
      <c r="AK10" s="80"/>
      <c r="AL10" s="80"/>
      <c r="AM10" s="80"/>
      <c r="AN10" s="80"/>
      <c r="AO10" s="80"/>
      <c r="AP10" s="80"/>
      <c r="AQ10" s="46">
        <f>データ!U6</f>
        <v>1.75</v>
      </c>
      <c r="AR10" s="46"/>
      <c r="AS10" s="46"/>
      <c r="AT10" s="46"/>
      <c r="AU10" s="46"/>
      <c r="AV10" s="46"/>
      <c r="AW10" s="46"/>
      <c r="AX10" s="46"/>
      <c r="AY10" s="46">
        <f>データ!V6</f>
        <v>200.57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105</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155861</v>
      </c>
      <c r="D6" s="31">
        <f t="shared" si="3"/>
        <v>47</v>
      </c>
      <c r="E6" s="31">
        <f t="shared" si="3"/>
        <v>1</v>
      </c>
      <c r="F6" s="31">
        <f t="shared" si="3"/>
        <v>0</v>
      </c>
      <c r="G6" s="31">
        <f t="shared" si="3"/>
        <v>0</v>
      </c>
      <c r="H6" s="31" t="str">
        <f t="shared" si="3"/>
        <v>新潟県　粟島浦村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3560</v>
      </c>
      <c r="Q6" s="32">
        <f t="shared" si="3"/>
        <v>358</v>
      </c>
      <c r="R6" s="32">
        <f t="shared" si="3"/>
        <v>9.7799999999999994</v>
      </c>
      <c r="S6" s="32">
        <f t="shared" si="3"/>
        <v>36.61</v>
      </c>
      <c r="T6" s="32">
        <f t="shared" si="3"/>
        <v>351</v>
      </c>
      <c r="U6" s="32">
        <f t="shared" si="3"/>
        <v>1.75</v>
      </c>
      <c r="V6" s="32">
        <f t="shared" si="3"/>
        <v>200.57</v>
      </c>
      <c r="W6" s="33">
        <f>IF(W7="",NA(),W7)</f>
        <v>117.2</v>
      </c>
      <c r="X6" s="33">
        <f t="shared" ref="X6:AF6" si="4">IF(X7="",NA(),X7)</f>
        <v>108.85</v>
      </c>
      <c r="Y6" s="33">
        <f t="shared" si="4"/>
        <v>148.69999999999999</v>
      </c>
      <c r="Z6" s="33">
        <f t="shared" si="4"/>
        <v>117.15</v>
      </c>
      <c r="AA6" s="33">
        <f t="shared" si="4"/>
        <v>118.82</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1450.45</v>
      </c>
      <c r="BJ6" s="33">
        <f t="shared" si="7"/>
        <v>1442.51</v>
      </c>
      <c r="BK6" s="33">
        <f t="shared" si="7"/>
        <v>1496.15</v>
      </c>
      <c r="BL6" s="33">
        <f t="shared" si="7"/>
        <v>1462.56</v>
      </c>
      <c r="BM6" s="33">
        <f t="shared" si="7"/>
        <v>1486.62</v>
      </c>
      <c r="BN6" s="32" t="str">
        <f>IF(BN7="","",IF(BN7="-","【-】","【"&amp;SUBSTITUTE(TEXT(BN7,"#,##0.00"),"-","△")&amp;"】"))</f>
        <v>【1,239.32】</v>
      </c>
      <c r="BO6" s="33">
        <f>IF(BO7="",NA(),BO7)</f>
        <v>87.64</v>
      </c>
      <c r="BP6" s="33">
        <f t="shared" ref="BP6:BX6" si="8">IF(BP7="",NA(),BP7)</f>
        <v>112.9</v>
      </c>
      <c r="BQ6" s="33">
        <f t="shared" si="8"/>
        <v>94.05</v>
      </c>
      <c r="BR6" s="33">
        <f t="shared" si="8"/>
        <v>106.86</v>
      </c>
      <c r="BS6" s="33">
        <f t="shared" si="8"/>
        <v>105</v>
      </c>
      <c r="BT6" s="33">
        <f t="shared" si="8"/>
        <v>33.96</v>
      </c>
      <c r="BU6" s="33">
        <f t="shared" si="8"/>
        <v>33.299999999999997</v>
      </c>
      <c r="BV6" s="33">
        <f t="shared" si="8"/>
        <v>33.01</v>
      </c>
      <c r="BW6" s="33">
        <f t="shared" si="8"/>
        <v>32.39</v>
      </c>
      <c r="BX6" s="33">
        <f t="shared" si="8"/>
        <v>24.39</v>
      </c>
      <c r="BY6" s="32" t="str">
        <f>IF(BY7="","",IF(BY7="-","【-】","【"&amp;SUBSTITUTE(TEXT(BY7,"#,##0.00"),"-","△")&amp;"】"))</f>
        <v>【36.33】</v>
      </c>
      <c r="BZ6" s="33">
        <f>IF(BZ7="",NA(),BZ7)</f>
        <v>237.22</v>
      </c>
      <c r="CA6" s="33">
        <f t="shared" ref="CA6:CI6" si="9">IF(CA7="",NA(),CA7)</f>
        <v>181.69</v>
      </c>
      <c r="CB6" s="33">
        <f t="shared" si="9"/>
        <v>220.76</v>
      </c>
      <c r="CC6" s="33">
        <f t="shared" si="9"/>
        <v>189.68</v>
      </c>
      <c r="CD6" s="33">
        <f t="shared" si="9"/>
        <v>196.84</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17.77</v>
      </c>
      <c r="CL6" s="33">
        <f t="shared" ref="CL6:CT6" si="10">IF(CL7="",NA(),CL7)</f>
        <v>18.45</v>
      </c>
      <c r="CM6" s="33">
        <f t="shared" si="10"/>
        <v>17.18</v>
      </c>
      <c r="CN6" s="33">
        <f t="shared" si="10"/>
        <v>17.36</v>
      </c>
      <c r="CO6" s="33">
        <f t="shared" si="10"/>
        <v>18.75</v>
      </c>
      <c r="CP6" s="33">
        <f t="shared" si="10"/>
        <v>51.56</v>
      </c>
      <c r="CQ6" s="33">
        <f t="shared" si="10"/>
        <v>50.66</v>
      </c>
      <c r="CR6" s="33">
        <f t="shared" si="10"/>
        <v>51.11</v>
      </c>
      <c r="CS6" s="33">
        <f t="shared" si="10"/>
        <v>50.49</v>
      </c>
      <c r="CT6" s="33">
        <f t="shared" si="10"/>
        <v>48.36</v>
      </c>
      <c r="CU6" s="32" t="str">
        <f>IF(CU7="","",IF(CU7="-","【-】","【"&amp;SUBSTITUTE(TEXT(CU7,"#,##0.00"),"-","△")&amp;"】"))</f>
        <v>【58.19】</v>
      </c>
      <c r="CV6" s="33">
        <f>IF(CV7="",NA(),CV7)</f>
        <v>74.63</v>
      </c>
      <c r="CW6" s="33">
        <f t="shared" ref="CW6:DE6" si="11">IF(CW7="",NA(),CW7)</f>
        <v>75.569999999999993</v>
      </c>
      <c r="CX6" s="33">
        <f t="shared" si="11"/>
        <v>77.63</v>
      </c>
      <c r="CY6" s="33">
        <f t="shared" si="11"/>
        <v>79.81</v>
      </c>
      <c r="CZ6" s="33">
        <f t="shared" si="11"/>
        <v>71.489999999999995</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155861</v>
      </c>
      <c r="D7" s="35">
        <v>47</v>
      </c>
      <c r="E7" s="35">
        <v>1</v>
      </c>
      <c r="F7" s="35">
        <v>0</v>
      </c>
      <c r="G7" s="35">
        <v>0</v>
      </c>
      <c r="H7" s="35" t="s">
        <v>93</v>
      </c>
      <c r="I7" s="35" t="s">
        <v>94</v>
      </c>
      <c r="J7" s="35" t="s">
        <v>95</v>
      </c>
      <c r="K7" s="35" t="s">
        <v>96</v>
      </c>
      <c r="L7" s="35" t="s">
        <v>97</v>
      </c>
      <c r="M7" s="36" t="s">
        <v>98</v>
      </c>
      <c r="N7" s="36" t="s">
        <v>99</v>
      </c>
      <c r="O7" s="36">
        <v>100</v>
      </c>
      <c r="P7" s="36">
        <v>3560</v>
      </c>
      <c r="Q7" s="36">
        <v>358</v>
      </c>
      <c r="R7" s="36">
        <v>9.7799999999999994</v>
      </c>
      <c r="S7" s="36">
        <v>36.61</v>
      </c>
      <c r="T7" s="36">
        <v>351</v>
      </c>
      <c r="U7" s="36">
        <v>1.75</v>
      </c>
      <c r="V7" s="36">
        <v>200.57</v>
      </c>
      <c r="W7" s="36">
        <v>117.2</v>
      </c>
      <c r="X7" s="36">
        <v>108.85</v>
      </c>
      <c r="Y7" s="36">
        <v>148.69999999999999</v>
      </c>
      <c r="Z7" s="36">
        <v>117.15</v>
      </c>
      <c r="AA7" s="36">
        <v>118.82</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1450.45</v>
      </c>
      <c r="BJ7" s="36">
        <v>1442.51</v>
      </c>
      <c r="BK7" s="36">
        <v>1496.15</v>
      </c>
      <c r="BL7" s="36">
        <v>1462.56</v>
      </c>
      <c r="BM7" s="36">
        <v>1486.62</v>
      </c>
      <c r="BN7" s="36">
        <v>1239.32</v>
      </c>
      <c r="BO7" s="36">
        <v>87.64</v>
      </c>
      <c r="BP7" s="36">
        <v>112.9</v>
      </c>
      <c r="BQ7" s="36">
        <v>94.05</v>
      </c>
      <c r="BR7" s="36">
        <v>106.86</v>
      </c>
      <c r="BS7" s="36">
        <v>105</v>
      </c>
      <c r="BT7" s="36">
        <v>33.96</v>
      </c>
      <c r="BU7" s="36">
        <v>33.299999999999997</v>
      </c>
      <c r="BV7" s="36">
        <v>33.01</v>
      </c>
      <c r="BW7" s="36">
        <v>32.39</v>
      </c>
      <c r="BX7" s="36">
        <v>24.39</v>
      </c>
      <c r="BY7" s="36">
        <v>36.33</v>
      </c>
      <c r="BZ7" s="36">
        <v>237.22</v>
      </c>
      <c r="CA7" s="36">
        <v>181.69</v>
      </c>
      <c r="CB7" s="36">
        <v>220.76</v>
      </c>
      <c r="CC7" s="36">
        <v>189.68</v>
      </c>
      <c r="CD7" s="36">
        <v>196.84</v>
      </c>
      <c r="CE7" s="36">
        <v>512.74</v>
      </c>
      <c r="CF7" s="36">
        <v>526.57000000000005</v>
      </c>
      <c r="CG7" s="36">
        <v>523.08000000000004</v>
      </c>
      <c r="CH7" s="36">
        <v>530.83000000000004</v>
      </c>
      <c r="CI7" s="36">
        <v>734.18</v>
      </c>
      <c r="CJ7" s="36">
        <v>476.46</v>
      </c>
      <c r="CK7" s="36">
        <v>17.77</v>
      </c>
      <c r="CL7" s="36">
        <v>18.45</v>
      </c>
      <c r="CM7" s="36">
        <v>17.18</v>
      </c>
      <c r="CN7" s="36">
        <v>17.36</v>
      </c>
      <c r="CO7" s="36">
        <v>18.75</v>
      </c>
      <c r="CP7" s="36">
        <v>51.56</v>
      </c>
      <c r="CQ7" s="36">
        <v>50.66</v>
      </c>
      <c r="CR7" s="36">
        <v>51.11</v>
      </c>
      <c r="CS7" s="36">
        <v>50.49</v>
      </c>
      <c r="CT7" s="36">
        <v>48.36</v>
      </c>
      <c r="CU7" s="36">
        <v>58.19</v>
      </c>
      <c r="CV7" s="36">
        <v>74.63</v>
      </c>
      <c r="CW7" s="36">
        <v>75.569999999999993</v>
      </c>
      <c r="CX7" s="36">
        <v>77.63</v>
      </c>
      <c r="CY7" s="36">
        <v>79.81</v>
      </c>
      <c r="CZ7" s="36">
        <v>71.489999999999995</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WS117</cp:lastModifiedBy>
  <cp:lastPrinted>2016-01-27T04:26:09Z</cp:lastPrinted>
  <dcterms:created xsi:type="dcterms:W3CDTF">2016-01-18T05:01:36Z</dcterms:created>
  <dcterms:modified xsi:type="dcterms:W3CDTF">2016-02-23T00:07:58Z</dcterms:modified>
  <cp:category/>
</cp:coreProperties>
</file>