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17\Desktop\H28.1.26【公営企業決算状況調査担当者様】公営企業に係る「経営比較分析表」の分析等について\30 粟島浦村\"/>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<sst xmlns="http://schemas.openxmlformats.org/spreadsheetml/2006/main" count="221" uniqueCount="110">
  <si>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</si>
  <si>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</si>
  <si>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</si>
  <si>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</si>
  <si>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</si>
  <si>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</si>
  <si>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</si>
  <si>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</si>
  <si>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</si>
  <si>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</si>
  <si>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</si>
  <si>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</si>
  <si>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</si>
  <si>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</si>
  <si>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</si>
  <si>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</si>
  <si>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</si>
  <si>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</si>
  <si>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</si>
  <si>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</si>
  <si>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</si>
  <si>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</si>
  <si>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</si>
  <si>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</si>
  <si>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</si>
  <si>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</si>
  <si>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</si>
  <si>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</si>
  <si>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</si>
  <si>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</si>
  <si>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</si>
  <si>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</si>
  <si>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</si>
  <si>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</si>
  <si>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</si>
  <si>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</si>
  <si>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</si>
  <si>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</si>
  <si>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</si>
  <si>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</si>
  <si>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</si>
  <si>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</si>
  <si>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</si>
  <si>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</si>
  <si>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</si>
  <si>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</si>
  <si>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</si>
  <si>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</si>
  <si>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</si>
  <si>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</si>
  <si>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</si>
  <si>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</si>
  <si>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</si>
  <si>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</si>
  <si>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</si>
  <si>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</si>
  <si>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</si>
  <si>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</si>
  <si>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</si>
  <si>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</si>
  <si>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</si>
  <si>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</si>
  <si>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</si>
  <si>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</si>
  <si>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</si>
  <si>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</si>
  <si>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</si>
  <si>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</si>
  <si>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</si>
  <si>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</si>
  <si>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</si>
  <si>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</si>
  <si>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</si>
  <si>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</si>
  <si>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</si>
  <si>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</si>
  <si>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</si>
  <si>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</si>
  <si>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</si>
  <si>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</si>
  <si>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</si>
  <si>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</si>
  <si>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</si>
  <si>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</si>
  <si>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</si>
  <si>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</si>
  <si>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</si>
  <si>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</si>
  <si>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</si>
  <si>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</si>
  <si>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</si>
  <si>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</si>
  <si>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</si>
  <si>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</si>
  <si>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</si>
  <si>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新潟県　粟島浦村</t>
  </si>
  <si>
    <t>法非適用</t>
  </si>
  <si>
    <t>下水道事業</t>
  </si>
  <si>
    <t>漁業集落排水</t>
  </si>
  <si>
    <t>H1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</si>
  <si>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</si>
  <si>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</si>
  <si>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</si>
  <si>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</si>
  <si>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</si>
  <si>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</si>
  <si>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</si>
  <si>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粟島浦村は、毎年度、収益的収支比率が100％を上回っているため、経営状況は安定的に健全な水準にあるといえる。
　地方債は、平成33年度で完済予定となっており、年々減少傾向にある。
　汚水処理原価は、ほぼ横ばいで推移しており、、類似団体平均を下回っている。粟島浦村では旅館等の個人事業主が多く、年間総有収水量が多いことが要因の一つと考えられる。
　経費回収率については、毎年度、100％を上回り、経営に必要な経費を料金で賄うことができている状況となっている。
　施設利用率については、類似団体平均と比較すると低い水準にある。これは、処理区域内人口が減少していることなどによるものであり、今後、汚水処理需要動向によって施設規模の見直しを含めた効率的な事業運営計画を検討する必要がある。
　水洗化率は100.0％と高く、投資の効率性が良く、使用料が収入されていることからも、効果的な経営が行われている要因の一つとなっている。</t>
    <rPh sb="102" eb="103">
      <t>ヨコ</t>
    </rPh>
    <rPh sb="106" eb="108">
      <t>スイイ</t>
    </rPh>
    <rPh sb="128" eb="132">
      <t>アワシマウラムラ</t>
    </rPh>
    <rPh sb="134" eb="136">
      <t>リョカン</t>
    </rPh>
    <rPh sb="136" eb="137">
      <t>トウ</t>
    </rPh>
    <rPh sb="138" eb="140">
      <t>コジン</t>
    </rPh>
    <rPh sb="140" eb="143">
      <t>ジギョウヌシ</t>
    </rPh>
    <rPh sb="144" eb="145">
      <t>オオ</t>
    </rPh>
    <rPh sb="155" eb="156">
      <t>オオ</t>
    </rPh>
    <phoneticPr fontId="4"/>
  </si>
  <si>
    <t>　２つの処理施設を抱えており、供用開始から30年以上経過している内浦地区の施設や釜谷地区排水処理場の施設については機能診断を行った上で計画的に整備を行っている。直近では、平成26年度に釜谷地区排水処理場の施設整備を行ったばかりである。</t>
    <rPh sb="37" eb="39">
      <t>シセツ</t>
    </rPh>
    <rPh sb="80" eb="82">
      <t>チョッキン</t>
    </rPh>
    <rPh sb="85" eb="87">
      <t>ヘイセイ</t>
    </rPh>
    <rPh sb="89" eb="91">
      <t>ネンド</t>
    </rPh>
    <rPh sb="92" eb="93">
      <t>カマ</t>
    </rPh>
    <rPh sb="93" eb="94">
      <t>タニ</t>
    </rPh>
    <rPh sb="94" eb="96">
      <t>チク</t>
    </rPh>
    <rPh sb="96" eb="98">
      <t>ハイスイ</t>
    </rPh>
    <rPh sb="98" eb="101">
      <t>ショリジョウ</t>
    </rPh>
    <rPh sb="102" eb="104">
      <t>シセツ</t>
    </rPh>
    <rPh sb="104" eb="106">
      <t>セイビ</t>
    </rPh>
    <rPh sb="107" eb="108">
      <t>オコナ</t>
    </rPh>
    <phoneticPr fontId="4"/>
  </si>
  <si>
    <t>　粟島浦村は、現在処理区域内人口351人で、有収水量密度4.1千㎥／ha、供用開始後年数（31年）で、下水道事業経営指標における分類では、類型「Ｅｃ１」型に属する。また、下水道は、１漁業集落排水事業を経営し、水洗化率は100.0％である。
　現時点で経営の効率性、健全性は概ね確保されているといえる。しかしながら、少子・高齢化の進行や、節水意識の高まり、処理区域内人口の減少等により、排水処理料金収入が減少し、維持管理費が増加傾向にある中で、更なる経費節減に努めるとともに、各指標の傾向を十分に分析し、資産維持等の対策を講じる必要がある。特に、施設の老朽化に備え、処理場施設等の計画な更新を進め、健全な事業運営に努めていく必要がある。</t>
    <rPh sb="269" eb="270">
      <t>トク</t>
    </rPh>
    <rPh sb="311" eb="31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</si>
</sst>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02127104"/>
        <c:axId val="20279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0.02</c:v>
                </c:pt>
                <c:pt idx="2" formatCode="#,##0.00;&quot;△&quot;#,##0.00">
                  <c:v>0</c:v>
                </c:pt>
                <c:pt idx="3">
                  <c:v>0.14000000000000001</c:v>
                </c:pt>
                <c:pt idx="4" formatCode="#,##0.00;&quot;△&quot;#,##0.00">
                  <c:v>0</c:v>
                </c:pt>
              </c:numCache>
            </c:numRef>
          </c:val>
          <c:smooth val="0"/>
        </c:ser>
        <c:dLbls>
          <c:showLegendKey val="0"/>
          <c:showVal val="0"/>
          <c:showCatName val="0"/>
          <c:showSerName val="0"/>
          <c:showPercent val="0"/>
          <c:showBubbleSize val="0"/>
        </c:dLbls>
        <c:marker val="1"/>
        <c:smooth val="0"/>
        <c:axId val="202127104"/>
        <c:axId val="202799584"/>
      </c:lineChart>
      <c:dateAx>
        <c:axId val="202127104"/>
        <c:scaling>
          <c:orientation val="minMax"/>
        </c:scaling>
        <c:delete val="1"/>
        <c:axPos val="b"/>
        <c:numFmt formatCode="ge" sourceLinked="1"/>
        <c:majorTickMark val="none"/>
        <c:minorTickMark val="none"/>
        <c:tickLblPos val="none"/>
        <c:crossAx val="202799584"/>
        <c:crosses val="autoZero"/>
        <c:auto val="1"/>
        <c:lblOffset val="100"/>
        <c:baseTimeUnit val="years"/>
      </c:dateAx>
      <c:valAx>
        <c:axId val="20279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12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22.82</c:v>
                </c:pt>
                <c:pt idx="1">
                  <c:v>22.82</c:v>
                </c:pt>
                <c:pt idx="2">
                  <c:v>22.82</c:v>
                </c:pt>
                <c:pt idx="3">
                  <c:v>22.82</c:v>
                </c:pt>
                <c:pt idx="4">
                  <c:v>22.82</c:v>
                </c:pt>
              </c:numCache>
            </c:numRef>
          </c:val>
        </c:ser>
        <c:dLbls>
          <c:showLegendKey val="0"/>
          <c:showVal val="0"/>
          <c:showCatName val="0"/>
          <c:showSerName val="0"/>
          <c:showPercent val="0"/>
          <c:showBubbleSize val="0"/>
        </c:dLbls>
        <c:gapWidth val="150"/>
        <c:axId val="203141624"/>
        <c:axId val="20314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37.4</c:v>
                </c:pt>
                <c:pt idx="1">
                  <c:v>37.130000000000003</c:v>
                </c:pt>
                <c:pt idx="2">
                  <c:v>38.24</c:v>
                </c:pt>
                <c:pt idx="3">
                  <c:v>39.42</c:v>
                </c:pt>
                <c:pt idx="4">
                  <c:v>38.36</c:v>
                </c:pt>
              </c:numCache>
            </c:numRef>
          </c:val>
          <c:smooth val="0"/>
        </c:ser>
        <c:dLbls>
          <c:showLegendKey val="0"/>
          <c:showVal val="0"/>
          <c:showCatName val="0"/>
          <c:showSerName val="0"/>
          <c:showPercent val="0"/>
          <c:showBubbleSize val="0"/>
        </c:dLbls>
        <c:marker val="1"/>
        <c:smooth val="0"/>
        <c:axId val="203141624"/>
        <c:axId val="203142016"/>
      </c:lineChart>
      <c:dateAx>
        <c:axId val="203141624"/>
        <c:scaling>
          <c:orientation val="minMax"/>
        </c:scaling>
        <c:delete val="1"/>
        <c:axPos val="b"/>
        <c:numFmt formatCode="ge" sourceLinked="1"/>
        <c:majorTickMark val="none"/>
        <c:minorTickMark val="none"/>
        <c:tickLblPos val="none"/>
        <c:crossAx val="203142016"/>
        <c:crosses val="autoZero"/>
        <c:auto val="1"/>
        <c:lblOffset val="100"/>
        <c:baseTimeUnit val="years"/>
      </c:dateAx>
      <c:valAx>
        <c:axId val="20314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41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203492056"/>
        <c:axId val="20349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81.8</c:v>
                </c:pt>
                <c:pt idx="2">
                  <c:v>81.84</c:v>
                </c:pt>
                <c:pt idx="3">
                  <c:v>82.97</c:v>
                </c:pt>
                <c:pt idx="4">
                  <c:v>81.819999999999993</c:v>
                </c:pt>
              </c:numCache>
            </c:numRef>
          </c:val>
          <c:smooth val="0"/>
        </c:ser>
        <c:dLbls>
          <c:showLegendKey val="0"/>
          <c:showVal val="0"/>
          <c:showCatName val="0"/>
          <c:showSerName val="0"/>
          <c:showPercent val="0"/>
          <c:showBubbleSize val="0"/>
        </c:dLbls>
        <c:marker val="1"/>
        <c:smooth val="0"/>
        <c:axId val="203492056"/>
        <c:axId val="203492448"/>
      </c:lineChart>
      <c:dateAx>
        <c:axId val="203492056"/>
        <c:scaling>
          <c:orientation val="minMax"/>
        </c:scaling>
        <c:delete val="1"/>
        <c:axPos val="b"/>
        <c:numFmt formatCode="ge" sourceLinked="1"/>
        <c:majorTickMark val="none"/>
        <c:minorTickMark val="none"/>
        <c:tickLblPos val="none"/>
        <c:crossAx val="203492448"/>
        <c:crosses val="autoZero"/>
        <c:auto val="1"/>
        <c:lblOffset val="100"/>
        <c:baseTimeUnit val="years"/>
      </c:dateAx>
      <c:valAx>
        <c:axId val="20349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492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125.6</c:v>
                </c:pt>
                <c:pt idx="1">
                  <c:v>126.5</c:v>
                </c:pt>
                <c:pt idx="2">
                  <c:v>129.53</c:v>
                </c:pt>
                <c:pt idx="3">
                  <c:v>132.21</c:v>
                </c:pt>
                <c:pt idx="4">
                  <c:v>130.5</c:v>
                </c:pt>
              </c:numCache>
            </c:numRef>
          </c:val>
        </c:ser>
        <c:dLbls>
          <c:showLegendKey val="0"/>
          <c:showVal val="0"/>
          <c:showCatName val="0"/>
          <c:showSerName val="0"/>
          <c:showPercent val="0"/>
          <c:showBubbleSize val="0"/>
        </c:dLbls>
        <c:gapWidth val="150"/>
        <c:axId val="202854928"/>
        <c:axId val="20286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854928"/>
        <c:axId val="202861456"/>
      </c:lineChart>
      <c:dateAx>
        <c:axId val="202854928"/>
        <c:scaling>
          <c:orientation val="minMax"/>
        </c:scaling>
        <c:delete val="1"/>
        <c:axPos val="b"/>
        <c:numFmt formatCode="ge" sourceLinked="1"/>
        <c:majorTickMark val="none"/>
        <c:minorTickMark val="none"/>
        <c:tickLblPos val="none"/>
        <c:crossAx val="202861456"/>
        <c:crosses val="autoZero"/>
        <c:auto val="1"/>
        <c:lblOffset val="100"/>
        <c:baseTimeUnit val="years"/>
      </c:dateAx>
      <c:valAx>
        <c:axId val="20286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5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2829384"/>
        <c:axId val="202915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2829384"/>
        <c:axId val="202915576"/>
      </c:lineChart>
      <c:dateAx>
        <c:axId val="202829384"/>
        <c:scaling>
          <c:orientation val="minMax"/>
        </c:scaling>
        <c:delete val="1"/>
        <c:axPos val="b"/>
        <c:numFmt formatCode="ge" sourceLinked="1"/>
        <c:majorTickMark val="none"/>
        <c:minorTickMark val="none"/>
        <c:tickLblPos val="none"/>
        <c:crossAx val="202915576"/>
        <c:crosses val="autoZero"/>
        <c:auto val="1"/>
        <c:lblOffset val="100"/>
        <c:baseTimeUnit val="years"/>
      </c:dateAx>
      <c:valAx>
        <c:axId val="202915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829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009136"/>
        <c:axId val="20300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009136"/>
        <c:axId val="203009520"/>
      </c:lineChart>
      <c:dateAx>
        <c:axId val="203009136"/>
        <c:scaling>
          <c:orientation val="minMax"/>
        </c:scaling>
        <c:delete val="1"/>
        <c:axPos val="b"/>
        <c:numFmt formatCode="ge" sourceLinked="1"/>
        <c:majorTickMark val="none"/>
        <c:minorTickMark val="none"/>
        <c:tickLblPos val="none"/>
        <c:crossAx val="203009520"/>
        <c:crosses val="autoZero"/>
        <c:auto val="1"/>
        <c:lblOffset val="100"/>
        <c:baseTimeUnit val="years"/>
      </c:dateAx>
      <c:valAx>
        <c:axId val="20300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00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341888"/>
        <c:axId val="203342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341888"/>
        <c:axId val="203342280"/>
      </c:lineChart>
      <c:dateAx>
        <c:axId val="203341888"/>
        <c:scaling>
          <c:orientation val="minMax"/>
        </c:scaling>
        <c:delete val="1"/>
        <c:axPos val="b"/>
        <c:numFmt formatCode="ge" sourceLinked="1"/>
        <c:majorTickMark val="none"/>
        <c:minorTickMark val="none"/>
        <c:tickLblPos val="none"/>
        <c:crossAx val="203342280"/>
        <c:crosses val="autoZero"/>
        <c:auto val="1"/>
        <c:lblOffset val="100"/>
        <c:baseTimeUnit val="years"/>
      </c:dateAx>
      <c:valAx>
        <c:axId val="203342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03343848"/>
        <c:axId val="203344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03343848"/>
        <c:axId val="203344240"/>
      </c:lineChart>
      <c:dateAx>
        <c:axId val="203343848"/>
        <c:scaling>
          <c:orientation val="minMax"/>
        </c:scaling>
        <c:delete val="1"/>
        <c:axPos val="b"/>
        <c:numFmt formatCode="ge" sourceLinked="1"/>
        <c:majorTickMark val="none"/>
        <c:minorTickMark val="none"/>
        <c:tickLblPos val="none"/>
        <c:crossAx val="203344240"/>
        <c:crosses val="autoZero"/>
        <c:auto val="1"/>
        <c:lblOffset val="100"/>
        <c:baseTimeUnit val="years"/>
      </c:dateAx>
      <c:valAx>
        <c:axId val="203344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186.24</c:v>
                </c:pt>
                <c:pt idx="1">
                  <c:v>168.62</c:v>
                </c:pt>
                <c:pt idx="2">
                  <c:v>158.11000000000001</c:v>
                </c:pt>
                <c:pt idx="3">
                  <c:v>141.9</c:v>
                </c:pt>
                <c:pt idx="4">
                  <c:v>126.45</c:v>
                </c:pt>
              </c:numCache>
            </c:numRef>
          </c:val>
        </c:ser>
        <c:dLbls>
          <c:showLegendKey val="0"/>
          <c:showVal val="0"/>
          <c:showCatName val="0"/>
          <c:showSerName val="0"/>
          <c:showPercent val="0"/>
          <c:showBubbleSize val="0"/>
        </c:dLbls>
        <c:gapWidth val="150"/>
        <c:axId val="203345416"/>
        <c:axId val="20313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804.21</c:v>
                </c:pt>
                <c:pt idx="1">
                  <c:v>866.07</c:v>
                </c:pt>
                <c:pt idx="2">
                  <c:v>827.19</c:v>
                </c:pt>
                <c:pt idx="3">
                  <c:v>817.63</c:v>
                </c:pt>
                <c:pt idx="4">
                  <c:v>392.45</c:v>
                </c:pt>
              </c:numCache>
            </c:numRef>
          </c:val>
          <c:smooth val="0"/>
        </c:ser>
        <c:dLbls>
          <c:showLegendKey val="0"/>
          <c:showVal val="0"/>
          <c:showCatName val="0"/>
          <c:showSerName val="0"/>
          <c:showPercent val="0"/>
          <c:showBubbleSize val="0"/>
        </c:dLbls>
        <c:marker val="1"/>
        <c:smooth val="0"/>
        <c:axId val="203345416"/>
        <c:axId val="203138880"/>
      </c:lineChart>
      <c:dateAx>
        <c:axId val="203345416"/>
        <c:scaling>
          <c:orientation val="minMax"/>
        </c:scaling>
        <c:delete val="1"/>
        <c:axPos val="b"/>
        <c:numFmt formatCode="ge" sourceLinked="1"/>
        <c:majorTickMark val="none"/>
        <c:minorTickMark val="none"/>
        <c:tickLblPos val="none"/>
        <c:crossAx val="203138880"/>
        <c:crosses val="autoZero"/>
        <c:auto val="1"/>
        <c:lblOffset val="100"/>
        <c:baseTimeUnit val="years"/>
      </c:dateAx>
      <c:valAx>
        <c:axId val="20313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345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134.46</c:v>
                </c:pt>
                <c:pt idx="1">
                  <c:v>130.59</c:v>
                </c:pt>
                <c:pt idx="2">
                  <c:v>134.34</c:v>
                </c:pt>
                <c:pt idx="3">
                  <c:v>137.53</c:v>
                </c:pt>
                <c:pt idx="4">
                  <c:v>135.49</c:v>
                </c:pt>
              </c:numCache>
            </c:numRef>
          </c:val>
        </c:ser>
        <c:dLbls>
          <c:showLegendKey val="0"/>
          <c:showVal val="0"/>
          <c:showCatName val="0"/>
          <c:showSerName val="0"/>
          <c:showPercent val="0"/>
          <c:showBubbleSize val="0"/>
        </c:dLbls>
        <c:gapWidth val="150"/>
        <c:axId val="201614832"/>
        <c:axId val="201614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48.08</c:v>
                </c:pt>
                <c:pt idx="1">
                  <c:v>43.46</c:v>
                </c:pt>
                <c:pt idx="2">
                  <c:v>45.01</c:v>
                </c:pt>
                <c:pt idx="3">
                  <c:v>46.31</c:v>
                </c:pt>
                <c:pt idx="4">
                  <c:v>49.68</c:v>
                </c:pt>
              </c:numCache>
            </c:numRef>
          </c:val>
          <c:smooth val="0"/>
        </c:ser>
        <c:dLbls>
          <c:showLegendKey val="0"/>
          <c:showVal val="0"/>
          <c:showCatName val="0"/>
          <c:showSerName val="0"/>
          <c:showPercent val="0"/>
          <c:showBubbleSize val="0"/>
        </c:dLbls>
        <c:marker val="1"/>
        <c:smooth val="0"/>
        <c:axId val="201614832"/>
        <c:axId val="201614440"/>
      </c:lineChart>
      <c:dateAx>
        <c:axId val="201614832"/>
        <c:scaling>
          <c:orientation val="minMax"/>
        </c:scaling>
        <c:delete val="1"/>
        <c:axPos val="b"/>
        <c:numFmt formatCode="ge" sourceLinked="1"/>
        <c:majorTickMark val="none"/>
        <c:minorTickMark val="none"/>
        <c:tickLblPos val="none"/>
        <c:crossAx val="201614440"/>
        <c:crosses val="autoZero"/>
        <c:auto val="1"/>
        <c:lblOffset val="100"/>
        <c:baseTimeUnit val="years"/>
      </c:dateAx>
      <c:valAx>
        <c:axId val="201614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61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166.44</c:v>
                </c:pt>
                <c:pt idx="1">
                  <c:v>166.5</c:v>
                </c:pt>
                <c:pt idx="2">
                  <c:v>165.96</c:v>
                </c:pt>
                <c:pt idx="3">
                  <c:v>157.25</c:v>
                </c:pt>
                <c:pt idx="4">
                  <c:v>164.55</c:v>
                </c:pt>
              </c:numCache>
            </c:numRef>
          </c:val>
        </c:ser>
        <c:dLbls>
          <c:showLegendKey val="0"/>
          <c:showVal val="0"/>
          <c:showCatName val="0"/>
          <c:showSerName val="0"/>
          <c:showPercent val="0"/>
          <c:showBubbleSize val="0"/>
        </c:dLbls>
        <c:gapWidth val="150"/>
        <c:axId val="203140056"/>
        <c:axId val="2031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313.41000000000003</c:v>
                </c:pt>
                <c:pt idx="1">
                  <c:v>359.48</c:v>
                </c:pt>
                <c:pt idx="2">
                  <c:v>350.91</c:v>
                </c:pt>
                <c:pt idx="3">
                  <c:v>349.08</c:v>
                </c:pt>
                <c:pt idx="4">
                  <c:v>347.95</c:v>
                </c:pt>
              </c:numCache>
            </c:numRef>
          </c:val>
          <c:smooth val="0"/>
        </c:ser>
        <c:dLbls>
          <c:showLegendKey val="0"/>
          <c:showVal val="0"/>
          <c:showCatName val="0"/>
          <c:showSerName val="0"/>
          <c:showPercent val="0"/>
          <c:showBubbleSize val="0"/>
        </c:dLbls>
        <c:marker val="1"/>
        <c:smooth val="0"/>
        <c:axId val="203140056"/>
        <c:axId val="203140448"/>
      </c:lineChart>
      <c:dateAx>
        <c:axId val="203140056"/>
        <c:scaling>
          <c:orientation val="minMax"/>
        </c:scaling>
        <c:delete val="1"/>
        <c:axPos val="b"/>
        <c:numFmt formatCode="ge" sourceLinked="1"/>
        <c:majorTickMark val="none"/>
        <c:minorTickMark val="none"/>
        <c:tickLblPos val="none"/>
        <c:crossAx val="203140448"/>
        <c:crosses val="autoZero"/>
        <c:auto val="1"/>
        <c:lblOffset val="100"/>
        <c:baseTimeUnit val="years"/>
      </c:dateAx>
      <c:valAx>
        <c:axId val="2031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3140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【1,078.58】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【77.00】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【35.64】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【419.50】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【40.39】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4"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新潟県　粟島浦村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漁業集落排水</v>
      </c>
      <c r="Q8" s="70"/>
      <c r="R8" s="70"/>
      <c r="S8" s="70"/>
      <c r="T8" s="70"/>
      <c r="U8" s="70"/>
      <c r="V8" s="70"/>
      <c r="W8" s="70" t="str">
        <f>データ!L6</f>
        <v>H1</v>
      </c>
      <c r="X8" s="70"/>
      <c r="Y8" s="70"/>
      <c r="Z8" s="70"/>
      <c r="AA8" s="70"/>
      <c r="AB8" s="70"/>
      <c r="AC8" s="70"/>
      <c r="AD8" s="3"/>
      <c r="AE8" s="3"/>
      <c r="AF8" s="3"/>
      <c r="AG8" s="3"/>
      <c r="AH8" s="3"/>
      <c r="AI8" s="3"/>
      <c r="AJ8" s="3"/>
      <c r="AK8" s="3"/>
      <c r="AL8" s="64">
        <f>データ!R6</f>
        <v>358</v>
      </c>
      <c r="AM8" s="64"/>
      <c r="AN8" s="64"/>
      <c r="AO8" s="64"/>
      <c r="AP8" s="64"/>
      <c r="AQ8" s="64"/>
      <c r="AR8" s="64"/>
      <c r="AS8" s="64"/>
      <c r="AT8" s="63">
        <f>データ!S6</f>
        <v>9.7799999999999994</v>
      </c>
      <c r="AU8" s="63"/>
      <c r="AV8" s="63"/>
      <c r="AW8" s="63"/>
      <c r="AX8" s="63"/>
      <c r="AY8" s="63"/>
      <c r="AZ8" s="63"/>
      <c r="BA8" s="63"/>
      <c r="BB8" s="63">
        <f>データ!T6</f>
        <v>36.61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100</v>
      </c>
      <c r="Q10" s="63"/>
      <c r="R10" s="63"/>
      <c r="S10" s="63"/>
      <c r="T10" s="63"/>
      <c r="U10" s="63"/>
      <c r="V10" s="63"/>
      <c r="W10" s="63">
        <f>データ!P6</f>
        <v>71.489999999999995</v>
      </c>
      <c r="X10" s="63"/>
      <c r="Y10" s="63"/>
      <c r="Z10" s="63"/>
      <c r="AA10" s="63"/>
      <c r="AB10" s="63"/>
      <c r="AC10" s="63"/>
      <c r="AD10" s="64">
        <f>データ!Q6</f>
        <v>3880</v>
      </c>
      <c r="AE10" s="64"/>
      <c r="AF10" s="64"/>
      <c r="AG10" s="64"/>
      <c r="AH10" s="64"/>
      <c r="AI10" s="64"/>
      <c r="AJ10" s="64"/>
      <c r="AK10" s="2"/>
      <c r="AL10" s="64">
        <f>データ!U6</f>
        <v>351</v>
      </c>
      <c r="AM10" s="64"/>
      <c r="AN10" s="64"/>
      <c r="AO10" s="64"/>
      <c r="AP10" s="64"/>
      <c r="AQ10" s="64"/>
      <c r="AR10" s="64"/>
      <c r="AS10" s="64"/>
      <c r="AT10" s="63">
        <f>データ!V6</f>
        <v>0.12</v>
      </c>
      <c r="AU10" s="63"/>
      <c r="AV10" s="63"/>
      <c r="AW10" s="63"/>
      <c r="AX10" s="63"/>
      <c r="AY10" s="63"/>
      <c r="AZ10" s="63"/>
      <c r="BA10" s="63"/>
      <c r="BB10" s="63">
        <f>データ!W6</f>
        <v>2925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108</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35</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53</v>
      </c>
      <c r="B4" s="28"/>
      <c r="C4" s="28"/>
      <c r="D4" s="28"/>
      <c r="E4" s="28"/>
      <c r="F4" s="28"/>
      <c r="G4" s="28"/>
      <c r="H4" s="77"/>
      <c r="I4" s="78"/>
      <c r="J4" s="78"/>
      <c r="K4" s="78"/>
      <c r="L4" s="78"/>
      <c r="M4" s="78"/>
      <c r="N4" s="78"/>
      <c r="O4" s="78"/>
      <c r="P4" s="78"/>
      <c r="Q4" s="78"/>
      <c r="R4" s="78"/>
      <c r="S4" s="78"/>
      <c r="T4" s="78"/>
      <c r="U4" s="78"/>
      <c r="V4" s="78"/>
      <c r="W4" s="79"/>
      <c r="X4" s="73" t="s">
        <v>54</v>
      </c>
      <c r="Y4" s="73"/>
      <c r="Z4" s="73"/>
      <c r="AA4" s="73"/>
      <c r="AB4" s="73"/>
      <c r="AC4" s="73"/>
      <c r="AD4" s="73"/>
      <c r="AE4" s="73"/>
      <c r="AF4" s="73"/>
      <c r="AG4" s="73"/>
      <c r="AH4" s="73"/>
      <c r="AI4" s="73" t="s">
        <v>55</v>
      </c>
      <c r="AJ4" s="73"/>
      <c r="AK4" s="73"/>
      <c r="AL4" s="73"/>
      <c r="AM4" s="73"/>
      <c r="AN4" s="73"/>
      <c r="AO4" s="73"/>
      <c r="AP4" s="73"/>
      <c r="AQ4" s="73"/>
      <c r="AR4" s="73"/>
      <c r="AS4" s="73"/>
      <c r="AT4" s="73" t="s">
        <v>56</v>
      </c>
      <c r="AU4" s="73"/>
      <c r="AV4" s="73"/>
      <c r="AW4" s="73"/>
      <c r="AX4" s="73"/>
      <c r="AY4" s="73"/>
      <c r="AZ4" s="73"/>
      <c r="BA4" s="73"/>
      <c r="BB4" s="73"/>
      <c r="BC4" s="73"/>
      <c r="BD4" s="73"/>
      <c r="BE4" s="73" t="s">
        <v>57</v>
      </c>
      <c r="BF4" s="73"/>
      <c r="BG4" s="73"/>
      <c r="BH4" s="73"/>
      <c r="BI4" s="73"/>
      <c r="BJ4" s="73"/>
      <c r="BK4" s="73"/>
      <c r="BL4" s="73"/>
      <c r="BM4" s="73"/>
      <c r="BN4" s="73"/>
      <c r="BO4" s="73"/>
      <c r="BP4" s="73" t="s">
        <v>58</v>
      </c>
      <c r="BQ4" s="73"/>
      <c r="BR4" s="73"/>
      <c r="BS4" s="73"/>
      <c r="BT4" s="73"/>
      <c r="BU4" s="73"/>
      <c r="BV4" s="73"/>
      <c r="BW4" s="73"/>
      <c r="BX4" s="73"/>
      <c r="BY4" s="73"/>
      <c r="BZ4" s="73"/>
      <c r="CA4" s="73" t="s">
        <v>59</v>
      </c>
      <c r="CB4" s="73"/>
      <c r="CC4" s="73"/>
      <c r="CD4" s="73"/>
      <c r="CE4" s="73"/>
      <c r="CF4" s="73"/>
      <c r="CG4" s="73"/>
      <c r="CH4" s="73"/>
      <c r="CI4" s="73"/>
      <c r="CJ4" s="73"/>
      <c r="CK4" s="73"/>
      <c r="CL4" s="73" t="s">
        <v>60</v>
      </c>
      <c r="CM4" s="73"/>
      <c r="CN4" s="73"/>
      <c r="CO4" s="73"/>
      <c r="CP4" s="73"/>
      <c r="CQ4" s="73"/>
      <c r="CR4" s="73"/>
      <c r="CS4" s="73"/>
      <c r="CT4" s="73"/>
      <c r="CU4" s="73"/>
      <c r="CV4" s="73"/>
      <c r="CW4" s="73" t="s">
        <v>61</v>
      </c>
      <c r="CX4" s="73"/>
      <c r="CY4" s="73"/>
      <c r="CZ4" s="73"/>
      <c r="DA4" s="73"/>
      <c r="DB4" s="73"/>
      <c r="DC4" s="73"/>
      <c r="DD4" s="73"/>
      <c r="DE4" s="73"/>
      <c r="DF4" s="73"/>
      <c r="DG4" s="73"/>
      <c r="DH4" s="73" t="s">
        <v>62</v>
      </c>
      <c r="DI4" s="73"/>
      <c r="DJ4" s="73"/>
      <c r="DK4" s="73"/>
      <c r="DL4" s="73"/>
      <c r="DM4" s="73"/>
      <c r="DN4" s="73"/>
      <c r="DO4" s="73"/>
      <c r="DP4" s="73"/>
      <c r="DQ4" s="73"/>
      <c r="DR4" s="73"/>
      <c r="DS4" s="73" t="s">
        <v>63</v>
      </c>
      <c r="DT4" s="73"/>
      <c r="DU4" s="73"/>
      <c r="DV4" s="73"/>
      <c r="DW4" s="73"/>
      <c r="DX4" s="73"/>
      <c r="DY4" s="73"/>
      <c r="DZ4" s="73"/>
      <c r="EA4" s="73"/>
      <c r="EB4" s="73"/>
      <c r="EC4" s="73"/>
      <c r="ED4" s="73" t="s">
        <v>64</v>
      </c>
      <c r="EE4" s="73"/>
      <c r="EF4" s="73"/>
      <c r="EG4" s="73"/>
      <c r="EH4" s="73"/>
      <c r="EI4" s="73"/>
      <c r="EJ4" s="73"/>
      <c r="EK4" s="73"/>
      <c r="EL4" s="73"/>
      <c r="EM4" s="73"/>
      <c r="EN4" s="73"/>
    </row>
    <row r="5" spans="1:144" x14ac:dyDescent="0.15">
      <c r="A5" s="26" t="s">
        <v>65</v>
      </c>
      <c r="B5" s="29"/>
      <c r="C5" s="29"/>
      <c r="D5" s="29"/>
      <c r="E5" s="29"/>
      <c r="F5" s="29"/>
      <c r="G5" s="29"/>
      <c r="H5" s="30" t="s">
        <v>66</v>
      </c>
      <c r="I5" s="30" t="s">
        <v>67</v>
      </c>
      <c r="J5" s="30" t="s">
        <v>68</v>
      </c>
      <c r="K5" s="30" t="s">
        <v>69</v>
      </c>
      <c r="L5" s="30" t="s">
        <v>70</v>
      </c>
      <c r="M5" s="30" t="s">
        <v>71</v>
      </c>
      <c r="N5" s="30" t="s">
        <v>72</v>
      </c>
      <c r="O5" s="30" t="s">
        <v>73</v>
      </c>
      <c r="P5" s="30" t="s">
        <v>74</v>
      </c>
      <c r="Q5" s="30" t="s">
        <v>75</v>
      </c>
      <c r="R5" s="30" t="s">
        <v>76</v>
      </c>
      <c r="S5" s="30" t="s">
        <v>77</v>
      </c>
      <c r="T5" s="30" t="s">
        <v>78</v>
      </c>
      <c r="U5" s="30" t="s">
        <v>79</v>
      </c>
      <c r="V5" s="30" t="s">
        <v>80</v>
      </c>
      <c r="W5" s="30" t="s">
        <v>81</v>
      </c>
      <c r="X5" s="30" t="s">
        <v>82</v>
      </c>
      <c r="Y5" s="30" t="s">
        <v>83</v>
      </c>
      <c r="Z5" s="30" t="s">
        <v>84</v>
      </c>
      <c r="AA5" s="30" t="s">
        <v>85</v>
      </c>
      <c r="AB5" s="30" t="s">
        <v>86</v>
      </c>
      <c r="AC5" s="30" t="s">
        <v>87</v>
      </c>
      <c r="AD5" s="30" t="s">
        <v>88</v>
      </c>
      <c r="AE5" s="30" t="s">
        <v>89</v>
      </c>
      <c r="AF5" s="30" t="s">
        <v>90</v>
      </c>
      <c r="AG5" s="30" t="s">
        <v>91</v>
      </c>
      <c r="AH5" s="30" t="s">
        <v>92</v>
      </c>
      <c r="AI5" s="30" t="s">
        <v>82</v>
      </c>
      <c r="AJ5" s="30" t="s">
        <v>83</v>
      </c>
      <c r="AK5" s="30" t="s">
        <v>84</v>
      </c>
      <c r="AL5" s="30" t="s">
        <v>85</v>
      </c>
      <c r="AM5" s="30" t="s">
        <v>86</v>
      </c>
      <c r="AN5" s="30" t="s">
        <v>87</v>
      </c>
      <c r="AO5" s="30" t="s">
        <v>88</v>
      </c>
      <c r="AP5" s="30" t="s">
        <v>89</v>
      </c>
      <c r="AQ5" s="30" t="s">
        <v>90</v>
      </c>
      <c r="AR5" s="30" t="s">
        <v>91</v>
      </c>
      <c r="AS5" s="30" t="s">
        <v>93</v>
      </c>
      <c r="AT5" s="30" t="s">
        <v>82</v>
      </c>
      <c r="AU5" s="30" t="s">
        <v>83</v>
      </c>
      <c r="AV5" s="30" t="s">
        <v>84</v>
      </c>
      <c r="AW5" s="30" t="s">
        <v>85</v>
      </c>
      <c r="AX5" s="30" t="s">
        <v>86</v>
      </c>
      <c r="AY5" s="30" t="s">
        <v>87</v>
      </c>
      <c r="AZ5" s="30" t="s">
        <v>88</v>
      </c>
      <c r="BA5" s="30" t="s">
        <v>89</v>
      </c>
      <c r="BB5" s="30" t="s">
        <v>90</v>
      </c>
      <c r="BC5" s="30" t="s">
        <v>91</v>
      </c>
      <c r="BD5" s="30" t="s">
        <v>93</v>
      </c>
      <c r="BE5" s="30" t="s">
        <v>82</v>
      </c>
      <c r="BF5" s="30" t="s">
        <v>83</v>
      </c>
      <c r="BG5" s="30" t="s">
        <v>84</v>
      </c>
      <c r="BH5" s="30" t="s">
        <v>85</v>
      </c>
      <c r="BI5" s="30" t="s">
        <v>86</v>
      </c>
      <c r="BJ5" s="30" t="s">
        <v>87</v>
      </c>
      <c r="BK5" s="30" t="s">
        <v>88</v>
      </c>
      <c r="BL5" s="30" t="s">
        <v>89</v>
      </c>
      <c r="BM5" s="30" t="s">
        <v>90</v>
      </c>
      <c r="BN5" s="30" t="s">
        <v>91</v>
      </c>
      <c r="BO5" s="30" t="s">
        <v>93</v>
      </c>
      <c r="BP5" s="30" t="s">
        <v>82</v>
      </c>
      <c r="BQ5" s="30" t="s">
        <v>83</v>
      </c>
      <c r="BR5" s="30" t="s">
        <v>84</v>
      </c>
      <c r="BS5" s="30" t="s">
        <v>85</v>
      </c>
      <c r="BT5" s="30" t="s">
        <v>86</v>
      </c>
      <c r="BU5" s="30" t="s">
        <v>87</v>
      </c>
      <c r="BV5" s="30" t="s">
        <v>88</v>
      </c>
      <c r="BW5" s="30" t="s">
        <v>89</v>
      </c>
      <c r="BX5" s="30" t="s">
        <v>90</v>
      </c>
      <c r="BY5" s="30" t="s">
        <v>91</v>
      </c>
      <c r="BZ5" s="30" t="s">
        <v>93</v>
      </c>
      <c r="CA5" s="30" t="s">
        <v>82</v>
      </c>
      <c r="CB5" s="30" t="s">
        <v>83</v>
      </c>
      <c r="CC5" s="30" t="s">
        <v>84</v>
      </c>
      <c r="CD5" s="30" t="s">
        <v>85</v>
      </c>
      <c r="CE5" s="30" t="s">
        <v>86</v>
      </c>
      <c r="CF5" s="30" t="s">
        <v>87</v>
      </c>
      <c r="CG5" s="30" t="s">
        <v>88</v>
      </c>
      <c r="CH5" s="30" t="s">
        <v>89</v>
      </c>
      <c r="CI5" s="30" t="s">
        <v>90</v>
      </c>
      <c r="CJ5" s="30" t="s">
        <v>91</v>
      </c>
      <c r="CK5" s="30" t="s">
        <v>93</v>
      </c>
      <c r="CL5" s="30" t="s">
        <v>82</v>
      </c>
      <c r="CM5" s="30" t="s">
        <v>83</v>
      </c>
      <c r="CN5" s="30" t="s">
        <v>84</v>
      </c>
      <c r="CO5" s="30" t="s">
        <v>85</v>
      </c>
      <c r="CP5" s="30" t="s">
        <v>86</v>
      </c>
      <c r="CQ5" s="30" t="s">
        <v>87</v>
      </c>
      <c r="CR5" s="30" t="s">
        <v>88</v>
      </c>
      <c r="CS5" s="30" t="s">
        <v>89</v>
      </c>
      <c r="CT5" s="30" t="s">
        <v>90</v>
      </c>
      <c r="CU5" s="30" t="s">
        <v>91</v>
      </c>
      <c r="CV5" s="30" t="s">
        <v>93</v>
      </c>
      <c r="CW5" s="30" t="s">
        <v>82</v>
      </c>
      <c r="CX5" s="30" t="s">
        <v>83</v>
      </c>
      <c r="CY5" s="30" t="s">
        <v>84</v>
      </c>
      <c r="CZ5" s="30" t="s">
        <v>85</v>
      </c>
      <c r="DA5" s="30" t="s">
        <v>86</v>
      </c>
      <c r="DB5" s="30" t="s">
        <v>87</v>
      </c>
      <c r="DC5" s="30" t="s">
        <v>88</v>
      </c>
      <c r="DD5" s="30" t="s">
        <v>89</v>
      </c>
      <c r="DE5" s="30" t="s">
        <v>90</v>
      </c>
      <c r="DF5" s="30" t="s">
        <v>91</v>
      </c>
      <c r="DG5" s="30" t="s">
        <v>93</v>
      </c>
      <c r="DH5" s="30" t="s">
        <v>82</v>
      </c>
      <c r="DI5" s="30" t="s">
        <v>83</v>
      </c>
      <c r="DJ5" s="30" t="s">
        <v>84</v>
      </c>
      <c r="DK5" s="30" t="s">
        <v>85</v>
      </c>
      <c r="DL5" s="30" t="s">
        <v>86</v>
      </c>
      <c r="DM5" s="30" t="s">
        <v>87</v>
      </c>
      <c r="DN5" s="30" t="s">
        <v>88</v>
      </c>
      <c r="DO5" s="30" t="s">
        <v>89</v>
      </c>
      <c r="DP5" s="30" t="s">
        <v>90</v>
      </c>
      <c r="DQ5" s="30" t="s">
        <v>91</v>
      </c>
      <c r="DR5" s="30" t="s">
        <v>93</v>
      </c>
      <c r="DS5" s="30" t="s">
        <v>82</v>
      </c>
      <c r="DT5" s="30" t="s">
        <v>83</v>
      </c>
      <c r="DU5" s="30" t="s">
        <v>84</v>
      </c>
      <c r="DV5" s="30" t="s">
        <v>85</v>
      </c>
      <c r="DW5" s="30" t="s">
        <v>86</v>
      </c>
      <c r="DX5" s="30" t="s">
        <v>87</v>
      </c>
      <c r="DY5" s="30" t="s">
        <v>88</v>
      </c>
      <c r="DZ5" s="30" t="s">
        <v>89</v>
      </c>
      <c r="EA5" s="30" t="s">
        <v>90</v>
      </c>
      <c r="EB5" s="30" t="s">
        <v>91</v>
      </c>
      <c r="EC5" s="30" t="s">
        <v>93</v>
      </c>
      <c r="ED5" s="30" t="s">
        <v>82</v>
      </c>
      <c r="EE5" s="30" t="s">
        <v>83</v>
      </c>
      <c r="EF5" s="30" t="s">
        <v>84</v>
      </c>
      <c r="EG5" s="30" t="s">
        <v>85</v>
      </c>
      <c r="EH5" s="30" t="s">
        <v>86</v>
      </c>
      <c r="EI5" s="30" t="s">
        <v>87</v>
      </c>
      <c r="EJ5" s="30" t="s">
        <v>88</v>
      </c>
      <c r="EK5" s="30" t="s">
        <v>89</v>
      </c>
      <c r="EL5" s="30" t="s">
        <v>90</v>
      </c>
      <c r="EM5" s="30" t="s">
        <v>91</v>
      </c>
      <c r="EN5" s="30" t="s">
        <v>93</v>
      </c>
    </row>
    <row r="6" spans="1:144" s="34" customFormat="1" x14ac:dyDescent="0.15">
      <c r="A6" s="26" t="s">
        <v>94</v>
      </c>
      <c r="B6" s="31">
        <f>B7</f>
        <v>2014</v>
      </c>
      <c r="C6" s="31">
        <f t="shared" ref="C6:W6" si="3">C7</f>
        <v>155861</v>
      </c>
      <c r="D6" s="31">
        <f t="shared" si="3"/>
        <v>47</v>
      </c>
      <c r="E6" s="31">
        <f t="shared" si="3"/>
        <v>17</v>
      </c>
      <c r="F6" s="31">
        <f t="shared" si="3"/>
        <v>6</v>
      </c>
      <c r="G6" s="31">
        <f t="shared" si="3"/>
        <v>0</v>
      </c>
      <c r="H6" s="31" t="str">
        <f t="shared" si="3"/>
        <v>新潟県　粟島浦村</v>
      </c>
      <c r="I6" s="31" t="str">
        <f t="shared" si="3"/>
        <v>法非適用</v>
      </c>
      <c r="J6" s="31" t="str">
        <f t="shared" si="3"/>
        <v>下水道事業</v>
      </c>
      <c r="K6" s="31" t="str">
        <f t="shared" si="3"/>
        <v>漁業集落排水</v>
      </c>
      <c r="L6" s="31" t="str">
        <f t="shared" si="3"/>
        <v>H1</v>
      </c>
      <c r="M6" s="32" t="str">
        <f t="shared" si="3"/>
        <v>-</v>
      </c>
      <c r="N6" s="32" t="str">
        <f t="shared" si="3"/>
        <v>該当数値なし</v>
      </c>
      <c r="O6" s="32">
        <f t="shared" si="3"/>
        <v>100</v>
      </c>
      <c r="P6" s="32">
        <f t="shared" si="3"/>
        <v>71.489999999999995</v>
      </c>
      <c r="Q6" s="32">
        <f t="shared" si="3"/>
        <v>3880</v>
      </c>
      <c r="R6" s="32">
        <f t="shared" si="3"/>
        <v>358</v>
      </c>
      <c r="S6" s="32">
        <f t="shared" si="3"/>
        <v>9.7799999999999994</v>
      </c>
      <c r="T6" s="32">
        <f t="shared" si="3"/>
        <v>36.61</v>
      </c>
      <c r="U6" s="32">
        <f t="shared" si="3"/>
        <v>351</v>
      </c>
      <c r="V6" s="32">
        <f t="shared" si="3"/>
        <v>0.12</v>
      </c>
      <c r="W6" s="32">
        <f t="shared" si="3"/>
        <v>2925</v>
      </c>
      <c r="X6" s="33">
        <f>IF(X7="",NA(),X7)</f>
        <v>125.6</v>
      </c>
      <c r="Y6" s="33">
        <f t="shared" ref="Y6:AG6" si="4">IF(Y7="",NA(),Y7)</f>
        <v>126.5</v>
      </c>
      <c r="Z6" s="33">
        <f t="shared" si="4"/>
        <v>129.53</v>
      </c>
      <c r="AA6" s="33">
        <f t="shared" si="4"/>
        <v>132.21</v>
      </c>
      <c r="AB6" s="33">
        <f t="shared" si="4"/>
        <v>130.5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186.24</v>
      </c>
      <c r="BF6" s="33">
        <f t="shared" ref="BF6:BN6" si="7">IF(BF7="",NA(),BF7)</f>
        <v>168.62</v>
      </c>
      <c r="BG6" s="33">
        <f t="shared" si="7"/>
        <v>158.11000000000001</v>
      </c>
      <c r="BH6" s="33">
        <f t="shared" si="7"/>
        <v>141.9</v>
      </c>
      <c r="BI6" s="33">
        <f t="shared" si="7"/>
        <v>126.45</v>
      </c>
      <c r="BJ6" s="33">
        <f t="shared" si="7"/>
        <v>804.21</v>
      </c>
      <c r="BK6" s="33">
        <f t="shared" si="7"/>
        <v>866.07</v>
      </c>
      <c r="BL6" s="33">
        <f t="shared" si="7"/>
        <v>827.19</v>
      </c>
      <c r="BM6" s="33">
        <f t="shared" si="7"/>
        <v>817.63</v>
      </c>
      <c r="BN6" s="33">
        <f t="shared" si="7"/>
        <v>392.45</v>
      </c>
      <c r="BO6" s="32" t="str">
        <f>IF(BO7="","",IF(BO7="-","【-】","【"&amp;SUBSTITUTE(TEXT(BO7,"#,##0.00"),"-","△")&amp;"】"))</f>
        <v>【1,078.58】</v>
      </c>
      <c r="BP6" s="33">
        <f>IF(BP7="",NA(),BP7)</f>
        <v>134.46</v>
      </c>
      <c r="BQ6" s="33">
        <f t="shared" ref="BQ6:BY6" si="8">IF(BQ7="",NA(),BQ7)</f>
        <v>130.59</v>
      </c>
      <c r="BR6" s="33">
        <f t="shared" si="8"/>
        <v>134.34</v>
      </c>
      <c r="BS6" s="33">
        <f t="shared" si="8"/>
        <v>137.53</v>
      </c>
      <c r="BT6" s="33">
        <f t="shared" si="8"/>
        <v>135.49</v>
      </c>
      <c r="BU6" s="33">
        <f t="shared" si="8"/>
        <v>48.08</v>
      </c>
      <c r="BV6" s="33">
        <f t="shared" si="8"/>
        <v>43.46</v>
      </c>
      <c r="BW6" s="33">
        <f t="shared" si="8"/>
        <v>45.01</v>
      </c>
      <c r="BX6" s="33">
        <f t="shared" si="8"/>
        <v>46.31</v>
      </c>
      <c r="BY6" s="33">
        <f t="shared" si="8"/>
        <v>49.68</v>
      </c>
      <c r="BZ6" s="32" t="str">
        <f>IF(BZ7="","",IF(BZ7="-","【-】","【"&amp;SUBSTITUTE(TEXT(BZ7,"#,##0.00"),"-","△")&amp;"】"))</f>
        <v>【40.39】</v>
      </c>
      <c r="CA6" s="33">
        <f>IF(CA7="",NA(),CA7)</f>
        <v>166.44</v>
      </c>
      <c r="CB6" s="33">
        <f t="shared" ref="CB6:CJ6" si="9">IF(CB7="",NA(),CB7)</f>
        <v>166.5</v>
      </c>
      <c r="CC6" s="33">
        <f t="shared" si="9"/>
        <v>165.96</v>
      </c>
      <c r="CD6" s="33">
        <f t="shared" si="9"/>
        <v>157.25</v>
      </c>
      <c r="CE6" s="33">
        <f t="shared" si="9"/>
        <v>164.55</v>
      </c>
      <c r="CF6" s="33">
        <f t="shared" si="9"/>
        <v>313.41000000000003</v>
      </c>
      <c r="CG6" s="33">
        <f t="shared" si="9"/>
        <v>359.48</v>
      </c>
      <c r="CH6" s="33">
        <f t="shared" si="9"/>
        <v>350.91</v>
      </c>
      <c r="CI6" s="33">
        <f t="shared" si="9"/>
        <v>349.08</v>
      </c>
      <c r="CJ6" s="33">
        <f t="shared" si="9"/>
        <v>347.95</v>
      </c>
      <c r="CK6" s="32" t="str">
        <f>IF(CK7="","",IF(CK7="-","【-】","【"&amp;SUBSTITUTE(TEXT(CK7,"#,##0.00"),"-","△")&amp;"】"))</f>
        <v>【419.50】</v>
      </c>
      <c r="CL6" s="33">
        <f>IF(CL7="",NA(),CL7)</f>
        <v>22.82</v>
      </c>
      <c r="CM6" s="33">
        <f t="shared" ref="CM6:CU6" si="10">IF(CM7="",NA(),CM7)</f>
        <v>22.82</v>
      </c>
      <c r="CN6" s="33">
        <f t="shared" si="10"/>
        <v>22.82</v>
      </c>
      <c r="CO6" s="33">
        <f t="shared" si="10"/>
        <v>22.82</v>
      </c>
      <c r="CP6" s="33">
        <f t="shared" si="10"/>
        <v>22.82</v>
      </c>
      <c r="CQ6" s="33">
        <f t="shared" si="10"/>
        <v>37.4</v>
      </c>
      <c r="CR6" s="33">
        <f t="shared" si="10"/>
        <v>37.130000000000003</v>
      </c>
      <c r="CS6" s="33">
        <f t="shared" si="10"/>
        <v>38.24</v>
      </c>
      <c r="CT6" s="33">
        <f t="shared" si="10"/>
        <v>39.42</v>
      </c>
      <c r="CU6" s="33">
        <f t="shared" si="10"/>
        <v>38.36</v>
      </c>
      <c r="CV6" s="32" t="str">
        <f>IF(CV7="","",IF(CV7="-","【-】","【"&amp;SUBSTITUTE(TEXT(CV7,"#,##0.00"),"-","△")&amp;"】"))</f>
        <v>【35.64】</v>
      </c>
      <c r="CW6" s="33">
        <f>IF(CW7="",NA(),CW7)</f>
        <v>100</v>
      </c>
      <c r="CX6" s="33">
        <f t="shared" ref="CX6:DF6" si="11">IF(CX7="",NA(),CX7)</f>
        <v>100</v>
      </c>
      <c r="CY6" s="33">
        <f t="shared" si="11"/>
        <v>100</v>
      </c>
      <c r="CZ6" s="33">
        <f t="shared" si="11"/>
        <v>100</v>
      </c>
      <c r="DA6" s="33">
        <f t="shared" si="11"/>
        <v>100</v>
      </c>
      <c r="DB6" s="33">
        <f t="shared" si="11"/>
        <v>80.989999999999995</v>
      </c>
      <c r="DC6" s="33">
        <f t="shared" si="11"/>
        <v>81.8</v>
      </c>
      <c r="DD6" s="33">
        <f t="shared" si="11"/>
        <v>81.84</v>
      </c>
      <c r="DE6" s="33">
        <f t="shared" si="11"/>
        <v>82.97</v>
      </c>
      <c r="DF6" s="33">
        <f t="shared" si="11"/>
        <v>81.819999999999993</v>
      </c>
      <c r="DG6" s="32" t="str">
        <f>IF(DG7="","",IF(DG7="-","【-】","【"&amp;SUBSTITUTE(TEXT(DG7,"#,##0.00"),"-","△")&amp;"】"))</f>
        <v>【77.00】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0.02</v>
      </c>
      <c r="EK6" s="32">
        <f t="shared" si="14"/>
        <v>0</v>
      </c>
      <c r="EL6" s="33">
        <f t="shared" si="14"/>
        <v>0.14000000000000001</v>
      </c>
      <c r="EM6" s="32">
        <f t="shared" si="14"/>
        <v>0</v>
      </c>
      <c r="EN6" s="32" t="str">
        <f>IF(EN7="","",IF(EN7="-","【-】","【"&amp;SUBSTITUTE(TEXT(EN7,"#,##0.00"),"-","△")&amp;"】"))</f>
        <v>【0.14】</v>
      </c>
    </row>
    <row r="7" spans="1:144" s="34" customFormat="1" x14ac:dyDescent="0.15">
      <c r="A7" s="26"/>
      <c r="B7" s="35">
        <v>2014</v>
      </c>
      <c r="C7" s="35">
        <v>155861</v>
      </c>
      <c r="D7" s="35">
        <v>47</v>
      </c>
      <c r="E7" s="35">
        <v>17</v>
      </c>
      <c r="F7" s="35">
        <v>6</v>
      </c>
      <c r="G7" s="35">
        <v>0</v>
      </c>
      <c r="H7" s="35" t="s">
        <v>95</v>
      </c>
      <c r="I7" s="35" t="s">
        <v>96</v>
      </c>
      <c r="J7" s="35" t="s">
        <v>97</v>
      </c>
      <c r="K7" s="35" t="s">
        <v>98</v>
      </c>
      <c r="L7" s="35" t="s">
        <v>99</v>
      </c>
      <c r="M7" s="36" t="s">
        <v>100</v>
      </c>
      <c r="N7" s="36" t="s">
        <v>101</v>
      </c>
      <c r="O7" s="36">
        <v>100</v>
      </c>
      <c r="P7" s="36">
        <v>71.489999999999995</v>
      </c>
      <c r="Q7" s="36">
        <v>3880</v>
      </c>
      <c r="R7" s="36">
        <v>358</v>
      </c>
      <c r="S7" s="36">
        <v>9.7799999999999994</v>
      </c>
      <c r="T7" s="36">
        <v>36.61</v>
      </c>
      <c r="U7" s="36">
        <v>351</v>
      </c>
      <c r="V7" s="36">
        <v>0.12</v>
      </c>
      <c r="W7" s="36">
        <v>2925</v>
      </c>
      <c r="X7" s="36">
        <v>125.6</v>
      </c>
      <c r="Y7" s="36">
        <v>126.5</v>
      </c>
      <c r="Z7" s="36">
        <v>129.53</v>
      </c>
      <c r="AA7" s="36">
        <v>132.21</v>
      </c>
      <c r="AB7" s="36">
        <v>130.5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186.24</v>
      </c>
      <c r="BF7" s="36">
        <v>168.62</v>
      </c>
      <c r="BG7" s="36">
        <v>158.11000000000001</v>
      </c>
      <c r="BH7" s="36">
        <v>141.9</v>
      </c>
      <c r="BI7" s="36">
        <v>126.45</v>
      </c>
      <c r="BJ7" s="36">
        <v>804.21</v>
      </c>
      <c r="BK7" s="36">
        <v>866.07</v>
      </c>
      <c r="BL7" s="36">
        <v>827.19</v>
      </c>
      <c r="BM7" s="36">
        <v>817.63</v>
      </c>
      <c r="BN7" s="36">
        <v>392.45</v>
      </c>
      <c r="BO7" s="36">
        <v>1078.58</v>
      </c>
      <c r="BP7" s="36">
        <v>134.46</v>
      </c>
      <c r="BQ7" s="36">
        <v>130.59</v>
      </c>
      <c r="BR7" s="36">
        <v>134.34</v>
      </c>
      <c r="BS7" s="36">
        <v>137.53</v>
      </c>
      <c r="BT7" s="36">
        <v>135.49</v>
      </c>
      <c r="BU7" s="36">
        <v>48.08</v>
      </c>
      <c r="BV7" s="36">
        <v>43.46</v>
      </c>
      <c r="BW7" s="36">
        <v>45.01</v>
      </c>
      <c r="BX7" s="36">
        <v>46.31</v>
      </c>
      <c r="BY7" s="36">
        <v>49.68</v>
      </c>
      <c r="BZ7" s="36">
        <v>40.39</v>
      </c>
      <c r="CA7" s="36">
        <v>166.44</v>
      </c>
      <c r="CB7" s="36">
        <v>166.5</v>
      </c>
      <c r="CC7" s="36">
        <v>165.96</v>
      </c>
      <c r="CD7" s="36">
        <v>157.25</v>
      </c>
      <c r="CE7" s="36">
        <v>164.55</v>
      </c>
      <c r="CF7" s="36">
        <v>313.41000000000003</v>
      </c>
      <c r="CG7" s="36">
        <v>359.48</v>
      </c>
      <c r="CH7" s="36">
        <v>350.91</v>
      </c>
      <c r="CI7" s="36">
        <v>349.08</v>
      </c>
      <c r="CJ7" s="36">
        <v>347.95</v>
      </c>
      <c r="CK7" s="36">
        <v>419.5</v>
      </c>
      <c r="CL7" s="36">
        <v>22.82</v>
      </c>
      <c r="CM7" s="36">
        <v>22.82</v>
      </c>
      <c r="CN7" s="36">
        <v>22.82</v>
      </c>
      <c r="CO7" s="36">
        <v>22.82</v>
      </c>
      <c r="CP7" s="36">
        <v>22.82</v>
      </c>
      <c r="CQ7" s="36">
        <v>37.4</v>
      </c>
      <c r="CR7" s="36">
        <v>37.130000000000003</v>
      </c>
      <c r="CS7" s="36">
        <v>38.24</v>
      </c>
      <c r="CT7" s="36">
        <v>39.42</v>
      </c>
      <c r="CU7" s="36">
        <v>38.36</v>
      </c>
      <c r="CV7" s="36">
        <v>35.64</v>
      </c>
      <c r="CW7" s="36">
        <v>100</v>
      </c>
      <c r="CX7" s="36">
        <v>100</v>
      </c>
      <c r="CY7" s="36">
        <v>100</v>
      </c>
      <c r="CZ7" s="36">
        <v>100</v>
      </c>
      <c r="DA7" s="36">
        <v>100</v>
      </c>
      <c r="DB7" s="36">
        <v>80.989999999999995</v>
      </c>
      <c r="DC7" s="36">
        <v>81.8</v>
      </c>
      <c r="DD7" s="36">
        <v>81.84</v>
      </c>
      <c r="DE7" s="36">
        <v>82.97</v>
      </c>
      <c r="DF7" s="36">
        <v>81.819999999999993</v>
      </c>
      <c r="DG7" s="36">
        <v>77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0.02</v>
      </c>
      <c r="EK7" s="36">
        <v>0</v>
      </c>
      <c r="EL7" s="36">
        <v>0.14000000000000001</v>
      </c>
      <c r="EM7" s="36">
        <v>0</v>
      </c>
      <c r="EN7" s="36">
        <v>0.14000000000000001</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WS117</cp:lastModifiedBy>
  <dcterms:created xsi:type="dcterms:W3CDTF">2016-02-03T09:20:22Z</dcterms:created>
  <dcterms:modified xsi:type="dcterms:W3CDTF">2016-02-22T14:41:28Z</dcterms:modified>
  <cp:category/>
</cp:coreProperties>
</file>